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75" windowHeight="8175" tabRatio="879" activeTab="8"/>
  </bookViews>
  <sheets>
    <sheet name="1.1-.3การได้งานทำ " sheetId="1" r:id="rId1"/>
    <sheet name="1.4ระดับความพึงพอใจ " sheetId="2" r:id="rId2"/>
    <sheet name="1.5.1ได้รางวัล" sheetId="3" r:id="rId3"/>
    <sheet name="1.5.2รายชื่อ" sheetId="4" r:id="rId4"/>
    <sheet name="1.6วิทยานิพนธ์รางวัล" sheetId="5" r:id="rId5"/>
    <sheet name="1.7.1 จำนวนบทความป.โท" sheetId="6" r:id="rId6"/>
    <sheet name="1.7.2 รายชื่อบทความป.โท" sheetId="7" r:id="rId7"/>
    <sheet name="1.8.1จน.บทความป.เอก" sheetId="8" r:id="rId8"/>
    <sheet name="1.8.2รายชิ่อบทความฯป.เอก " sheetId="9" r:id="rId9"/>
  </sheets>
  <definedNames>
    <definedName name="_xlnm.Print_Area" localSheetId="0">'1.1-.3การได้งานทำ '!$A$1:$D$53</definedName>
    <definedName name="_xlnm.Print_Area" localSheetId="1">'1.4ระดับความพึงพอใจ '!$A$1:$L$69</definedName>
    <definedName name="_xlnm.Print_Area" localSheetId="2">'1.5.1ได้รางวัล'!$A$1:$V$22</definedName>
    <definedName name="_xlnm.Print_Area" localSheetId="3">'1.5.2รายชื่อ'!$A$1:$L$19</definedName>
    <definedName name="_xlnm.Print_Area" localSheetId="5">'1.7.1 จำนวนบทความป.โท'!$A$1:$D$36</definedName>
    <definedName name="_xlnm.Print_Area" localSheetId="6">'1.7.2 รายชื่อบทความป.โท'!$A$1:$Q$22</definedName>
    <definedName name="_xlnm.Print_Area" localSheetId="7">'1.8.1จน.บทความป.เอก'!$A$1:$D$33</definedName>
    <definedName name="_xlnm.Print_Area" localSheetId="8">'1.8.2รายชิ่อบทความฯป.เอก '!$A$1:$Q$23</definedName>
    <definedName name="วิเคราะห์การได้งานทำ">'1.1-.3การได้งานทำ '!#REF!</definedName>
  </definedNames>
  <calcPr fullCalcOnLoad="1"/>
</workbook>
</file>

<file path=xl/comments8.xml><?xml version="1.0" encoding="utf-8"?>
<comments xmlns="http://schemas.openxmlformats.org/spreadsheetml/2006/main">
  <authors>
    <author>Travelmate</author>
  </authors>
  <commentList>
    <comment ref="B17" authorId="0">
      <text>
        <r>
          <rPr>
            <b/>
            <sz val="14"/>
            <color indexed="10"/>
            <rFont val="Shruti"/>
            <family val="0"/>
          </rPr>
          <t>มี 3 บทความได้ไปตีพิมพ์ในวารสารระดับประเทศ</t>
        </r>
        <r>
          <rPr>
            <sz val="14"/>
            <color indexed="10"/>
            <rFont val="Shrut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<sst xmlns="http://schemas.openxmlformats.org/spreadsheetml/2006/main" count="479" uniqueCount="267">
  <si>
    <t>รายการ</t>
  </si>
  <si>
    <t>1. ข้อมูลมาตรฐานด้านคุณภาพบัณฑิต</t>
  </si>
  <si>
    <t xml:space="preserve">2) ประกอบอาชีพอิสระ </t>
  </si>
  <si>
    <t>รวม</t>
  </si>
  <si>
    <t>คน</t>
  </si>
  <si>
    <t>%</t>
  </si>
  <si>
    <t>คุณลักษณะบัณฑิต</t>
  </si>
  <si>
    <t>ระดับความพึงพอใจ</t>
  </si>
  <si>
    <t>มากที่สุด</t>
  </si>
  <si>
    <t>มาก</t>
  </si>
  <si>
    <t>ปานกลาง</t>
  </si>
  <si>
    <t>น้อย</t>
  </si>
  <si>
    <t>น้อยที่สุด</t>
  </si>
  <si>
    <t>ค่าเฉลี่ย</t>
  </si>
  <si>
    <t>ไม่ระบุ</t>
  </si>
  <si>
    <t>1.1 ด้านความรู้ความสามารถทางวิชาการ/วิชาชีพ</t>
  </si>
  <si>
    <t>8) ความสามารถในการวางแผนการทำงาน</t>
  </si>
  <si>
    <t>9) ความเชี่ยวชาญในสาขาวิชาชีพ</t>
  </si>
  <si>
    <t>11) ความสามารถในการใช้ภาษาอังกฤษ</t>
  </si>
  <si>
    <t>12) ความสามารถในการใช้ภาษาไทยเพื่อการติดต่อสื่อสาร</t>
  </si>
  <si>
    <t>13) ความสามารถในการใช้เทคโนโลยีสารสนเทศ</t>
  </si>
  <si>
    <t>14) ความสามารถในการบริหารจัดการ</t>
  </si>
  <si>
    <t>15) ความสามารถในการสื่อสาร (พูด อ่าน ฟัง เขียน)</t>
  </si>
  <si>
    <t>16) ความสามารถในการเรียนรู้ด้วยตนเองอย่างต่อเนื่อง</t>
  </si>
  <si>
    <t>17) ความสามารถในการทำงานเป็นทีม</t>
  </si>
  <si>
    <t>18) ความสามารถในการวิเคราะห์ สังเคราะห์</t>
  </si>
  <si>
    <t>19) ความสามารถในการปรับตัวให้เข้ากับระบบการทำงาน</t>
  </si>
  <si>
    <t>20) ความมีระเบียบวินัยในการทำงาน</t>
  </si>
  <si>
    <t>1.3 ด้านบุคลิกภาพ</t>
  </si>
  <si>
    <t>21) การรับฟังความคิดเห็นของผู้อื่น</t>
  </si>
  <si>
    <t>22) ความเชื่อมั่นในตนเอง</t>
  </si>
  <si>
    <t>23) ความมีมนุษยสัมพันธ์</t>
  </si>
  <si>
    <t>24) ความเป็นผู้นำ</t>
  </si>
  <si>
    <t>25) ความมีเหตุผล</t>
  </si>
  <si>
    <t>26) การให้ความร่วมมือกับผู้ร่วมงาน</t>
  </si>
  <si>
    <t>27) การปรับตัวเข้ากับเพื่อนร่วมงาน</t>
  </si>
  <si>
    <t>28) ความสามารถในการควบคุมอารมณ์</t>
  </si>
  <si>
    <t>1.4 ด้านคุณธรรม จริยธรรม และจรรยาบรรณในวิชาชีพ</t>
  </si>
  <si>
    <t>29) ความขยันอดทน อุตสาหะ</t>
  </si>
  <si>
    <t>30) ความซื่อสัตย์ สุจริต</t>
  </si>
  <si>
    <t>31) ความตรงต่อเวลา</t>
  </si>
  <si>
    <t>32) ความรับผิดชอบในวิชาชีพ</t>
  </si>
  <si>
    <t>33) ความเป็นระเบียบวินัยปฏิบัติตามกติกาของสังคม</t>
  </si>
  <si>
    <t>34) การประพฤติตนอยู่ในศีลธรรมอันดี</t>
  </si>
  <si>
    <t>35) ความสามารถอยู่ร่วมกับผู้อื่นอย่างมีความสุข</t>
  </si>
  <si>
    <t>จำนวน</t>
  </si>
  <si>
    <t>ชื่อบทความวิทยานิพนธ์</t>
  </si>
  <si>
    <t>สาขาวิชา</t>
  </si>
  <si>
    <t>ว/ด/ป ที่จบ</t>
  </si>
  <si>
    <t>แหล่งตีพิมพ์เผยแพร่</t>
  </si>
  <si>
    <t>ระดับของวารสาร/การประชุม</t>
  </si>
  <si>
    <t>ประชุมวิชาการระดับนานาชาติ</t>
  </si>
  <si>
    <t>ประชุมวิชาการระดับชาติ</t>
  </si>
  <si>
    <t>วารสารระดับนานาชาติ</t>
  </si>
  <si>
    <t>1) ความรู้เชิงวิชาการทั่วไป</t>
  </si>
  <si>
    <t>2) ความรู้ความสามารถในวิชาชีพ</t>
  </si>
  <si>
    <t>3) ความรู้เกี่ยวกับงานทั่วไปในหน่วยงาน</t>
  </si>
  <si>
    <t>4) ความรู้เกี่ยวกับงานที่รับผิดชอบ</t>
  </si>
  <si>
    <t>1)  การได้รับเข้าทำงานภายใน  1 ปี</t>
  </si>
  <si>
    <t>SD</t>
  </si>
  <si>
    <t xml:space="preserve">       ข้อมูลประกอบ</t>
  </si>
  <si>
    <t>มหาวิทยาลัย(กองแผนงาน)</t>
  </si>
  <si>
    <t>ข้อมูลจากการสำรวจวันซ้อมรับปริญญา</t>
  </si>
  <si>
    <t xml:space="preserve">                            รายการ</t>
  </si>
  <si>
    <t xml:space="preserve">   O จำนวนบัณฑิตทั้งหมด          </t>
  </si>
  <si>
    <t xml:space="preserve">    1) ตีพิมพ์ในวารสารระดับนานาชาติ</t>
  </si>
  <si>
    <t xml:space="preserve">    2) ตีพิมพ์ในวารสารระดับประเทศ (ชาติ)</t>
  </si>
  <si>
    <t xml:space="preserve">        รวม</t>
  </si>
  <si>
    <t>O   จำนวนวิทยานิพนธ์ปริญญาโททั้งหมด</t>
  </si>
  <si>
    <t>O   จำนวนบทความที่ตีพิมพ์เผยแพร่</t>
  </si>
  <si>
    <t xml:space="preserve">         - Poster</t>
  </si>
  <si>
    <t xml:space="preserve">         - Oral</t>
  </si>
  <si>
    <t>การได้รับการจดสิทธิบัตร</t>
  </si>
  <si>
    <t>หมายเหตุ</t>
  </si>
  <si>
    <t>5) ว่างงาน</t>
  </si>
  <si>
    <t>แหล่งข้อมูลO: กลุ่มงานสนับสนุนฯ(บัณฑิต)</t>
  </si>
  <si>
    <t>แหล่งข้อมูล O : กลุ่มงานสนับสนุนวิชาการ (บัณฑิต)</t>
  </si>
  <si>
    <t>หน่วยงานรับผิดชอบ :  บัณฑิต</t>
  </si>
  <si>
    <t xml:space="preserve">   O จำนวนบัณฑิตที่ตอบแบบสำรวจ   </t>
  </si>
  <si>
    <t>1.2 ด้านความรู้ความสามารถพื้นฐานที่ส่งผลต่อการทำงาน</t>
  </si>
  <si>
    <t>5) ความสามารถในการเรียนรู้ ศึกษา ค้นคว้า เพิ่มเติม และแสวงหาความรู้ใหม่เพื่อพัฒนางาน</t>
  </si>
  <si>
    <t>ภาพรวมทุกด้าน</t>
  </si>
  <si>
    <t>ลำดับ
ที่</t>
  </si>
  <si>
    <t>รวมจำนวนการนำเสนอ</t>
  </si>
  <si>
    <t>ชื่อบทความ
วิทยานิพนธ์</t>
  </si>
  <si>
    <t>จำนวนบทความ
ที่นำไปใช้ประโยชน์</t>
  </si>
  <si>
    <t>poster</t>
  </si>
  <si>
    <t>oral</t>
  </si>
  <si>
    <t>หมายเหตุ :</t>
  </si>
  <si>
    <t>หน้า 1-6</t>
  </si>
  <si>
    <t>Poster</t>
  </si>
  <si>
    <t>Oral</t>
  </si>
  <si>
    <t>7) ความสามารถในการตัดสินใจในการแก้ปัญหาในงาน
ที่รับผิดชอบ</t>
  </si>
  <si>
    <t>6) ความสามารถในการประยุกต์ใช้ความรู้ทางวิชาชีพกับงานที่ได้รับมอบหมาย</t>
  </si>
  <si>
    <t xml:space="preserve">หน่วยงานรับผิดชอบ :บัณฑิต </t>
  </si>
  <si>
    <t>O   จำนวนบทความที่ยังไม่ได้ตีพิมพ์</t>
  </si>
  <si>
    <t>O   นำเสนอในที่ประชุมวิชาการ / สัมมนา</t>
  </si>
  <si>
    <t xml:space="preserve">    1)  ระดับนานาชาติ</t>
  </si>
  <si>
    <t>O  ได้รับการจดสิทธิบัตร</t>
  </si>
  <si>
    <t>O   จำนวนบทความจากวิทยานิพนธ์ที่นำไปใช้ประโยชน์</t>
  </si>
  <si>
    <t xml:space="preserve">    2) ระดับชาติ</t>
  </si>
  <si>
    <t>วารสารระดับประเทศ (ชาติ)</t>
  </si>
  <si>
    <t xml:space="preserve">                   O: ภาควิชา</t>
  </si>
  <si>
    <t>: 1</t>
  </si>
  <si>
    <t>10) ความคิดริเริ่มสร้างสรรค์</t>
  </si>
  <si>
    <t xml:space="preserve">                   O : ภาควิชา</t>
  </si>
  <si>
    <t xml:space="preserve">     -  ได้งานทำตรงสาขาหรือสอดคล้องกับสาขา</t>
  </si>
  <si>
    <t xml:space="preserve">     -  ได้งานทำไม่ตรงหรือสอดคล้องกับสาขา</t>
  </si>
  <si>
    <t>3) รวมการได้งานทำทั้งหมด</t>
  </si>
  <si>
    <t>4) ศึกษาต่อระดับบัณฑิตศึกษา</t>
  </si>
  <si>
    <t xml:space="preserve">     1.2      ร้อยละของบัณฑิตระดับปริญญาตรีที่ได้งานทำตรงสาขาที่สำเร็จการศึกษา</t>
  </si>
  <si>
    <t>ด้านวิชาการ</t>
  </si>
  <si>
    <t>ด้านวิชาชีพ</t>
  </si>
  <si>
    <t>ด้านคุณธรรมจริยธรรม</t>
  </si>
  <si>
    <t>ด้านอื่น ๆ</t>
  </si>
  <si>
    <t>นศ.</t>
  </si>
  <si>
    <t>ศิษย์เก่า</t>
  </si>
  <si>
    <t>ภาควิชา</t>
  </si>
  <si>
    <t xml:space="preserve">รวม </t>
  </si>
  <si>
    <t>รวมทั้งหมด</t>
  </si>
  <si>
    <t>ภาควิชาฯ ไฟฟ้า</t>
  </si>
  <si>
    <t>ภาควิชาฯ เครื่องกล</t>
  </si>
  <si>
    <t>ภาควิชาฯ โยธา</t>
  </si>
  <si>
    <t>ภาควิชาฯ อุตสาหการ</t>
  </si>
  <si>
    <t>ภาควิชาฯ เคมี</t>
  </si>
  <si>
    <t>ภาควิชาฯ เหมืองแร่ฯ</t>
  </si>
  <si>
    <t>ภาควิชาฯ คอมพิวเตอร์</t>
  </si>
  <si>
    <t xml:space="preserve">       1.5.1  สถิติการได้รับการประกาศเกียรติคุณยกย่อง</t>
  </si>
  <si>
    <t>หน่วยงานรับผิดชอบ :  กิจการนักศึกษา</t>
  </si>
  <si>
    <t>นักศึกษา</t>
  </si>
  <si>
    <t>ป.ตรี</t>
  </si>
  <si>
    <t>ป.โท</t>
  </si>
  <si>
    <t>ป.เอก</t>
  </si>
  <si>
    <t>ชื่อรางวัล/ประกาศเกียรติคุณภาพ</t>
  </si>
  <si>
    <t>สถาบัน/หน่วยงาน
ที่มอบรางวัล</t>
  </si>
  <si>
    <t xml:space="preserve">       1.5.2  รายชื่อผู้ที่ได้รับการประกาศเกียรติคุณยกย่อง</t>
  </si>
  <si>
    <t>ระดับ</t>
  </si>
  <si>
    <t>ชาติ</t>
  </si>
  <si>
    <t>นานาชาติ</t>
  </si>
  <si>
    <t>ชื่อรางวัล</t>
  </si>
  <si>
    <t xml:space="preserve">       1.7.1 จำนวนบทความจากวิทยานิพนธ์ของนักศึกษาปริญญาโท</t>
  </si>
  <si>
    <t>เล่มที่  วัน/เดือน/ปี
ของวารสารที่ตีพิมพ์</t>
  </si>
  <si>
    <t>เลขหน้า</t>
  </si>
  <si>
    <t>1.8    ร้อยละของบทความจากวิทยานิพนธ์ปริญญาเอกที่ตีพิมพ์ เผยแพรต่อจำนวนวิทยานิพนธ์ปริญญาเอกทั้งหมด</t>
  </si>
  <si>
    <t>หน้า 1-2</t>
  </si>
  <si>
    <t>หน้า 1-3</t>
  </si>
  <si>
    <t>ด้านคุณธรรม
จริยธรรม</t>
  </si>
  <si>
    <t>หน้า 1-5</t>
  </si>
  <si>
    <t xml:space="preserve">เล่มที่ วัน/เดือน/ปี
ของวารสารที่ตีพิมพ์ </t>
  </si>
  <si>
    <t xml:space="preserve">                  3.  หากนักศึกษาหรือศิษย์เก่าได้รับรางวัลหลายครั้งในรอบ 3 ปีที่ผ่านมา สามารถนับซ้ำได้</t>
  </si>
  <si>
    <t>หมายเหตุ :  1.  สามารถนับซ้ำจำนวนครั้งที่ได้รับรางวัล หากรางวัลนั้นได้รับรางวัลหลายครั้งในรอบ 3 ปีที่ผ่านมา</t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</si>
  <si>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โดยควรนำเสนอผลการเผยแพร่ที่มีคุณภาพเชิงวิชาการ
                   มากที่สุด</t>
  </si>
  <si>
    <t xml:space="preserve">              3. การตีพิมพ์ในวารสารนับเมื่อกองบรรณาธิการฯตอบรับ</t>
  </si>
  <si>
    <t xml:space="preserve">              6.  นับเฉพาะวิทยานิพนธ์ ไม่นับภาคนิพนธ์และสาระนิพนธ์</t>
  </si>
  <si>
    <t>O   จำนวนวิทยานิพนธ์ปริญญาเอกทั้งหมด</t>
  </si>
  <si>
    <t>หมายเหตุ :  1.  ข้อมูลจากกองแผนงาน</t>
  </si>
  <si>
    <t>แหล่งข้อมูล O : กลุ่มงานสนับสนุนวิชาการ (กิจการนักศึกษา)</t>
  </si>
  <si>
    <t>วัน/เดือน/ปีที่ได้รับรางวัล</t>
  </si>
  <si>
    <t>ผู้รับผิดชอบ  :  อลิสา  ประสมพงศ์</t>
  </si>
  <si>
    <t xml:space="preserve">              1.  ผลงานที่ตีพิมพ์เผยแพร่ และใช้ประโยชน์รวบรวมจากผลงานในปีการศึกษานั้นๆ</t>
  </si>
  <si>
    <t xml:space="preserve">              5. สิทธิบัตรนับวันที่ยื่นจดฯ  รวมทั้งให้นับสิทธิบัตรที่ยังมีผลบังคับใช้ (จดสิทธิบัตรมาแล้วไม่เกิน 5 ปี)</t>
  </si>
  <si>
    <t>หมายเหตุ :  ผู้รวบรวมข้อมูล คือ บัณฑิตวิทยาลัย</t>
  </si>
  <si>
    <t>ชื่อนักศึกษา/
ผู้เขียน</t>
  </si>
  <si>
    <t>ผู้รับผิดชอบ : อลิสา  ประสมพงศ์</t>
  </si>
  <si>
    <t xml:space="preserve">              4.  บทความที่ได้รับการนำเสนอในการประชุม/สัมมนาวิชาการระดับนานาชาติหรือระดับชาติ หมายถึง บทความ (proceeding) 
                  ที่ไม่ใช่บทคัดย่อสำหรับบทความที่ได้รับการคัดเลือกตีพิมพ์รวมเล่มกับบทความอื่นๆ โดยมีคณะกรรมการพิจารณา</t>
  </si>
  <si>
    <t xml:space="preserve"> หมายเหตุ : 1. การนับจำนวนผู้มีงานทำของผู้สำเร็จการศึกษาที่ลงทะเบียนเรียนในภาคพิเศษหรือภาคนอกเวลา ให้นับเฉพาะผู้ที่เปลี่ยนงานใหม่หลัง
                      สำเร็จการศึกษาเท่านั้น ไม่นับผู้ที่มีงานทำหรือมีกิจการของตนเองที่มีรายได้ประจำอยู่แล้ว</t>
  </si>
  <si>
    <t xml:space="preserve">                      2. การนับจำนวนบัณฑิตได้งานทำตรงสาขาที่สำเร็จการศึกษา นับเฉพาะบัณฑิตที่ไม่มีงานทำก่อนเข้าศึกษาต่อ</t>
  </si>
  <si>
    <t xml:space="preserve">                      4. ข้อมูลมีการสำรวจโดยกองแผนงาน  มหาวิทยาลัย</t>
  </si>
  <si>
    <t>1.4 ระดับความพึงพอใจของนายจ้าง/ ผู้ประกอบการ / ผู้ใช้บัณฑิต</t>
  </si>
  <si>
    <t>จำนวนนายจ้าง/ผู้ใช้บัณฑิต</t>
  </si>
  <si>
    <t>จำนวนนายจ้าง/ผู้ใช้บัณฑิตที่ตอบแบบสอบถาม</t>
  </si>
  <si>
    <t>ร้อยละของนายจ้างที่ตอบแบบสอบถาม</t>
  </si>
  <si>
    <t xml:space="preserve">                    2.  ค่าเฉลี่ยความพึงพอใจเทียบจากค่า 5 ระดับ</t>
  </si>
  <si>
    <t>แหล่งข้อมูล O: กองแผนงาน</t>
  </si>
  <si>
    <t>หน่วยงานรับผิดชอบ : สำนักงานพัฒนาคุณภาพ</t>
  </si>
  <si>
    <t>1.5  จำนวนนักศึกษาหรือศิษย์เก่าที่ได้รับการประกาศเกียรติคุณยกย่องในด้านวิชาการ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หรือรางวัลทางวิชาการหรือด้านอื่นที่เกี่ยวข้อง
กับคุณภาพบัณฑิตในระดับชาติ หรือระดับนานาชาติในรอบ 3 ปีที่ผ่านมา (คน)</t>
  </si>
  <si>
    <t>แหล่งข้อมูล O : กลุ่มงานสนับสนุนวิชาการ (กิจการฯ)</t>
  </si>
  <si>
    <t xml:space="preserve">                 2.  สามารถนับรวมผลงานนักศึกษาทั้งระดับปริญญาตรี โท และเอก ทั้งนักศึกษาภาคปกติและภาคนอกเวลา</t>
  </si>
  <si>
    <t>หมายเหตุ : 1.  รางวัลหรือประกาศเกียรติคุณของต่างหน่วยงานเท่านั้น  โดยมีลายลักษณ์อักษรปรากฏ และสามารถนับรวมรางวัลวิทยานิพนธ์ได้ด้วย</t>
  </si>
  <si>
    <t>1.5  จำนวนนักศึกษาหรือศิษย์เก่าที่ได้รับการประกาศเกียรติคุณยกย่องในด้านวิชาการ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หรือรางวัลทางวิชาการหรือด้านอื่น
ที่เกี่ยวข้องกับคุณภาพบัณฑิตในระดับชาติ หรือระดับนานาชาติในรอบ 3 ปีที่ผ่านมา (คน)</t>
  </si>
  <si>
    <t>1.6  จำนวนวิทยานิพนธ์และงานวิชาการของนักศึกษาที่ได้รับรางวัลในระดับชาติหรือระดับนานาชาติภายในรอบ 3 ปีที่ผ่านมา (ชิ้นงาน)</t>
  </si>
  <si>
    <t xml:space="preserve">                     2.  นับเฉพาะจำนวนวิทยานิพนธ์และจำนวนชิ้นงานวิชาการเท่านั้น</t>
  </si>
  <si>
    <t xml:space="preserve">                     O : ภาควิชา</t>
  </si>
  <si>
    <t>รหัสนักศึกษา</t>
  </si>
  <si>
    <t>ชื่อ-สกุล</t>
  </si>
  <si>
    <t>1.7  ร้อยละของบทความจากวิทยานิพนธ์ปริญญาโทที่ตีพิมพ์ เผยแพร่ต่อจำนวนวิทยานิพนธ์ปริญญาโททั้งหมด</t>
  </si>
  <si>
    <t xml:space="preserve">ผู้รับผิดชอบ  :  อลิสา  ประสมพงศ์ </t>
  </si>
  <si>
    <t xml:space="preserve">              3. การตีพิมพ์ในวารสารนับเมื่อกองบรรณาธิการวารสารนั้นตอบรับ</t>
  </si>
  <si>
    <t xml:space="preserve"> ผู้รับผิดชอบ  :  อลิสา  ประสมพงศ์ </t>
  </si>
  <si>
    <t>ร้อยละของจำนวนบทความจากวิทยานิพนธ์ที่ตีพิมพ์ฯ : วิทยานิพนธ์ทั้งหมด</t>
  </si>
  <si>
    <t>วารสารระดับประเทศ(ชาติ)</t>
  </si>
  <si>
    <t>การได้รับจดสทธิบัตร</t>
  </si>
  <si>
    <t xml:space="preserve"> ผู้รับผิดชอบ  :  อลิสา  ประสมพงศ์  </t>
  </si>
  <si>
    <t>อัตราส่วน</t>
  </si>
  <si>
    <t>ผู้รับผิดชอบ  :  ปรัชญา ชีวธนากรณ์กุล</t>
  </si>
  <si>
    <t xml:space="preserve">ผู้รับผิดชอบ  :  ปรัชญา ชีวธนากรณ์กุล    </t>
  </si>
  <si>
    <t xml:space="preserve">ชื่อ-สกุล </t>
  </si>
  <si>
    <t xml:space="preserve">     1.1     ร้อยละของบัณฑิตระดับปริญญาตรีที่ได้งานทำและการประกอบอาชีพอิสระ ภายใน 1 ปี </t>
  </si>
  <si>
    <t xml:space="preserve">     1.3      ร้อยละของบัณฑิตที่ได้รับเงินเดือนเริ่มต้นเป็นไปตามเกณฑ์</t>
  </si>
  <si>
    <t>การทดสอบใช้น้ำมันปาล์มโอลีอินในเครื่องยนต์ดีเซลขนาดเล็กสำหรับเครื่องยนต์ทางการเกษตร</t>
  </si>
  <si>
    <t>นายธีรวัฒน์  อภิชาโต (4212046)</t>
  </si>
  <si>
    <t>วิศวกรรม
เครื่องกล</t>
  </si>
  <si>
    <t>23-24 พ.ค. 45</t>
  </si>
  <si>
    <t>ผลกระทบของขนาดรูปร่างและทิศทางของเสี้ยนของชิ้นไม้ย่อยต่อความแข็งแรงของโอเอสแอล</t>
  </si>
  <si>
    <t>นายสมยศ  จิรสถิตสิน(4312038)</t>
  </si>
  <si>
    <t>การประชุมวิศวกรรมเครือข่ายเครื่องกลแห่งประเทศไทย ครั้งที่ 15</t>
  </si>
  <si>
    <t>28-30 พ.ย. 44</t>
  </si>
  <si>
    <t>Modeling of CO2,-H2S-MDEA-Water using the Extended Electrolyte UNIQUAC Equation</t>
  </si>
  <si>
    <t xml:space="preserve">นายพงศ์ศักดิ์  ครุกานนท์ </t>
  </si>
  <si>
    <t>สัมประสิทธิ์การถ่ายโอนมวลสำหรับทำนายอัตราการระเหยของสารประกอบอินทรีย์ระเหยง่ายจากแหล่งน้ำเปิด : ผลของความเร็วลม</t>
  </si>
  <si>
    <t xml:space="preserve">น.ส. ปรียาภรณ์  ทองสร้อย </t>
  </si>
  <si>
    <t>วิศวกรรมเคมี</t>
  </si>
  <si>
    <t>นายพิชาญ  มานะบรรยง</t>
  </si>
  <si>
    <t>วิศวกรรมเหมืองแร่ฯ</t>
  </si>
  <si>
    <t>การประยุกต์ใช้โครงข่ายประสาทเพื่อการพยากรณ์ความต้องการกำลังไฟฟ้าระยะสั้น</t>
  </si>
  <si>
    <t>นายประเสริฐ  อารีย์กุล</t>
  </si>
  <si>
    <t>วิศวกรรม
ไฟฟ้า</t>
  </si>
  <si>
    <t>การวิเคราะห์เสถียรภาพความลาดของเหมืองลิวงในช่วงฤดูฝน</t>
  </si>
  <si>
    <t xml:space="preserve">           ข้อมูลการดำเนินงานคณะวิศวกรรมศาสตร์  มหาวิทยาลัยสงขลานครินทร์  ประจำปีการศึกษา 2544/ งปม.2544                            </t>
  </si>
  <si>
    <t>กรอบเวลาของข้อมูล: 1 มิ.ย. 44 - 31 พ.ค. 45</t>
  </si>
  <si>
    <t>ปีการศึกษา 2544</t>
  </si>
  <si>
    <t xml:space="preserve">            ข้อมูลการดำเนินงานคณะวิศวกรรมศาสตร์ มหาวิทยาลัยสงขลานครินทร์  ประจำปีการศึกษา 2544/ งปม.2544                          </t>
  </si>
  <si>
    <t>ข้อมูลการดำเนินงานคณะวิศวกรรมศาสตร์ มหาวิทยาลัยสงขลานครินทร์  ประจำปีการศึกษา 2544/ งปม.2544</t>
  </si>
  <si>
    <t>ข้อมูลการดำเนินงานคณะวิศวกรรมศาสตร์ มหาวิทยาลัยสงขลานครินทร์ ประจำปีการศึกษา 2544/ งปม.2544</t>
  </si>
  <si>
    <t>1.8.2 รายชื่อบทความวิทยานิพนธ์ของนักศึกษาปริญญาเอกที่ได้รับการตีพิมพ์/เผยแพร่ ปีการศึกษา 2544</t>
  </si>
  <si>
    <t>กรอบเวลาของข้อมูล : 1 มิ.ย. 44 - 31 พ.ค. 45</t>
  </si>
  <si>
    <t xml:space="preserve">ข้อมูล ณ วันที่  31 พ.ค. 45  </t>
  </si>
  <si>
    <t xml:space="preserve">  F-Data-EQ 01-7-1 V.1:May-45  1/1</t>
  </si>
  <si>
    <t>ข้อมูล ณ วันที่  31 พ.ค. 45</t>
  </si>
  <si>
    <t>รายงานข้อมูล ณ วันที่  พ.ค. 45</t>
  </si>
  <si>
    <t>F-Data-EQ 01-8-1 V1:May-45 1/1</t>
  </si>
  <si>
    <t>ข้อมูล ณ วันที่  31 พ.ค 45</t>
  </si>
  <si>
    <t>รายงาน ณ วันที่  พ.ค. 45</t>
  </si>
  <si>
    <t>F-Data-EQ 01-8-2 V.1:May-45 1/1</t>
  </si>
  <si>
    <t>รายงานข้อมูล ณ วันที่ พ.ค. 45</t>
  </si>
  <si>
    <t xml:space="preserve"> ข้อมูล ณ วันที่ 31 พ.ค. 45</t>
  </si>
  <si>
    <t>F-Data-EQ 01-4-0 V.1:May-45   1/2</t>
  </si>
  <si>
    <t>ข้อมูลการดำเนินงานคณะวิศวกรรมศาสตร์ มหาวิทยาลัยสงขลานครินทร์ ประจำปีการศึกษา 2544/งปม.2544</t>
  </si>
  <si>
    <t>F-Data-EQ 01-4-0 V.1:May-45   2/2</t>
  </si>
  <si>
    <t>รายงานข้อมูล ณ วันที่  พ.ค.45</t>
  </si>
  <si>
    <t>F-Data-EQ 01-5-1 V.1:May-45  1/1</t>
  </si>
  <si>
    <t>F-Data-EQ 01-5-2 V.1:May-45  1/1</t>
  </si>
  <si>
    <t>F-Data-EQ 01-6-0 V.1:May-45  1/1</t>
  </si>
  <si>
    <t xml:space="preserve">     -  ไม่ระบุ</t>
  </si>
  <si>
    <t>ไม่มีข้อมูลการได้รับรางวัล</t>
  </si>
  <si>
    <t>(6:16)</t>
  </si>
  <si>
    <t>1.7.2 รายชื่อบทความจากวิทยานิพนธ์ของนักศึกษาปริญญาโทที่ตีพิมพ์/เผยแพร่ ปีการศึกษา 2544</t>
  </si>
  <si>
    <t>F-Data-EQ 01-7-2 V.1:May-44  1/2</t>
  </si>
  <si>
    <t>F-Data-EQ 01-7-2 V.1:May-44  2/2</t>
  </si>
  <si>
    <t xml:space="preserve">         1.8.1 จำนวนบทความวิทยานิพนธ์ของนักศึกษาปริญญาเอก</t>
  </si>
  <si>
    <t>2544</t>
  </si>
  <si>
    <t xml:space="preserve">ร้อยละของจำนวนบทความจากวิทยานิพนธ์ที่ตีพิมพ์ฯ : วิทยานิพนธ์ทั้งหมด (จบ : ตีพิมพ์ในปี 2544) </t>
  </si>
  <si>
    <t>-</t>
  </si>
  <si>
    <t>ระบุช่วงของ
เงินเดือน 225 คน</t>
  </si>
  <si>
    <t>บันฑิตที่สำเร็จการศึกษาไม่รวมศึกษาต่อ 326 คน</t>
  </si>
  <si>
    <t>นศ. ป.เอกยังไม่จบการศึกษา</t>
  </si>
  <si>
    <t xml:space="preserve">                      3. ปีการศึกษา 2544 ใช้เกณฑ์เงินเดือนเริ่มต้นของปริญญาตรีขั้นต่ำ 6,360 บาท (ป.ตรี 4 ปี)</t>
  </si>
  <si>
    <t>นศ.ป.เอกยังไม่จบการศึกษา</t>
  </si>
  <si>
    <t>จำนวนนักศึกษาและศิษย์เก่าที่ได้รับประกาศเกียรติคุณระดับชาติ/รางวัล</t>
  </si>
  <si>
    <t>จำนวนนักศึกษาและศิษย์เก่าที่ได้รับประกาศเกียรติคุณระดับนานาชาติ/รางวัล</t>
  </si>
  <si>
    <r>
      <t>ระดับปริญญาตรี</t>
    </r>
    <r>
      <rPr>
        <b/>
        <sz val="14"/>
        <rFont val="Angsana New"/>
        <family val="1"/>
      </rPr>
      <t xml:space="preserve">  ปีการศึกษา 2544</t>
    </r>
  </si>
  <si>
    <r>
      <t>ระดับปริญญาโท</t>
    </r>
    <r>
      <rPr>
        <b/>
        <sz val="14"/>
        <rFont val="Angsana New"/>
        <family val="1"/>
      </rPr>
      <t xml:space="preserve">  ปีการศึกษา 2544</t>
    </r>
  </si>
  <si>
    <t xml:space="preserve">   1.1)  เงินเดือนเริ่มต้นตามเกณฑ์</t>
  </si>
  <si>
    <t xml:space="preserve">   1.2)  การทำงานตรงสาขา</t>
  </si>
  <si>
    <t>แหล่งข้อมูล O: กองแผนงาน (http://www.planning.psu.ac.th/index.php?option=com_content&amp;task=view&amp;id=149&amp;Itemid=1)</t>
  </si>
  <si>
    <t>วิศวกรรมเกษตรกับการพัฒนาภูมิปัญญาท้องถิ่น</t>
  </si>
  <si>
    <t xml:space="preserve">ผู้รับผิดชอบ : ศิราณี 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</si>
</sst>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ว\ ดดดด\ ปปปป"/>
    <numFmt numFmtId="209" formatCode="ว\ ดดด\ ปปปป"/>
    <numFmt numFmtId="210" formatCode="[$-41E]d\ mmmm\ yyyy"/>
    <numFmt numFmtId="211" formatCode="[&lt;=9999999][$-D000000]###\-####;[$-D000000]\(0#\)\ ###\-####"/>
    <numFmt numFmtId="212" formatCode="0.0000000"/>
    <numFmt numFmtId="213" formatCode="0.000000"/>
    <numFmt numFmtId="214" formatCode="0.00000"/>
    <numFmt numFmtId="215" formatCode="0.0000"/>
  </numFmts>
  <fonts count="63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4"/>
      <name val="Cordia New"/>
      <family val="0"/>
    </font>
    <font>
      <b/>
      <sz val="18"/>
      <name val="Cordia New"/>
      <family val="0"/>
    </font>
    <font>
      <b/>
      <sz val="14"/>
      <color indexed="10"/>
      <name val="Shruti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color indexed="10"/>
      <name val="Shruti"/>
      <family val="0"/>
    </font>
    <font>
      <sz val="8"/>
      <name val="Cordia New"/>
      <family val="0"/>
    </font>
    <font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2"/>
      <name val="Cordia New"/>
      <family val="2"/>
    </font>
    <font>
      <b/>
      <sz val="14"/>
      <color indexed="60"/>
      <name val="Cordia New"/>
      <family val="2"/>
    </font>
    <font>
      <b/>
      <sz val="14"/>
      <name val="Angsana New"/>
      <family val="1"/>
    </font>
    <font>
      <sz val="13"/>
      <name val="Angsana New"/>
      <family val="1"/>
    </font>
    <font>
      <b/>
      <sz val="14"/>
      <name val="EucrosiaUPC"/>
      <family val="1"/>
    </font>
    <font>
      <sz val="10"/>
      <name val="Arial"/>
      <family val="0"/>
    </font>
    <font>
      <sz val="14"/>
      <name val="EucrosiaUPC"/>
      <family val="1"/>
    </font>
    <font>
      <sz val="12"/>
      <name val="EucrosiaUPC"/>
      <family val="1"/>
    </font>
    <font>
      <sz val="13"/>
      <name val="EucrosiaUPC"/>
      <family val="1"/>
    </font>
    <font>
      <sz val="15"/>
      <name val="Angsana New"/>
      <family val="1"/>
    </font>
    <font>
      <b/>
      <sz val="14"/>
      <color indexed="60"/>
      <name val="Angsana New"/>
      <family val="1"/>
    </font>
    <font>
      <sz val="16"/>
      <name val="EucrosiaUPC"/>
      <family val="1"/>
    </font>
    <font>
      <b/>
      <u val="single"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2" fontId="9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2" fontId="9" fillId="33" borderId="25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9" fillId="33" borderId="3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textRotation="90"/>
    </xf>
    <xf numFmtId="0" fontId="1" fillId="33" borderId="31" xfId="0" applyFont="1" applyFill="1" applyBorder="1" applyAlignment="1">
      <alignment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2" fontId="9" fillId="33" borderId="37" xfId="0" applyNumberFormat="1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2" fontId="9" fillId="33" borderId="44" xfId="0" applyNumberFormat="1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wrapText="1"/>
    </xf>
    <xf numFmtId="0" fontId="2" fillId="33" borderId="46" xfId="0" applyFont="1" applyFill="1" applyBorder="1" applyAlignment="1">
      <alignment/>
    </xf>
    <xf numFmtId="0" fontId="9" fillId="33" borderId="46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2" fontId="9" fillId="33" borderId="49" xfId="0" applyNumberFormat="1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1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27" xfId="0" applyFill="1" applyBorder="1" applyAlignment="1">
      <alignment vertical="top" wrapText="1"/>
    </xf>
    <xf numFmtId="0" fontId="2" fillId="33" borderId="27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top" wrapText="1"/>
    </xf>
    <xf numFmtId="0" fontId="2" fillId="33" borderId="17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9" fontId="2" fillId="33" borderId="34" xfId="47" applyNumberFormat="1" applyFont="1" applyFill="1" applyBorder="1" applyAlignment="1">
      <alignment wrapText="1"/>
    </xf>
    <xf numFmtId="0" fontId="1" fillId="33" borderId="16" xfId="0" applyFont="1" applyFill="1" applyBorder="1" applyAlignment="1">
      <alignment horizontal="center"/>
    </xf>
    <xf numFmtId="203" fontId="1" fillId="33" borderId="32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49" fontId="2" fillId="33" borderId="15" xfId="0" applyNumberFormat="1" applyFont="1" applyFill="1" applyBorder="1" applyAlignment="1">
      <alignment wrapText="1"/>
    </xf>
    <xf numFmtId="0" fontId="1" fillId="33" borderId="15" xfId="0" applyFont="1" applyFill="1" applyBorder="1" applyAlignment="1" quotePrefix="1">
      <alignment horizontal="center"/>
    </xf>
    <xf numFmtId="203" fontId="1" fillId="33" borderId="15" xfId="0" applyNumberFormat="1" applyFont="1" applyFill="1" applyBorder="1" applyAlignment="1" quotePrefix="1">
      <alignment horizontal="center"/>
    </xf>
    <xf numFmtId="0" fontId="2" fillId="33" borderId="5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 quotePrefix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51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0" xfId="0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53" xfId="0" applyFont="1" applyFill="1" applyBorder="1" applyAlignment="1">
      <alignment/>
    </xf>
    <xf numFmtId="0" fontId="1" fillId="33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205" fontId="3" fillId="33" borderId="12" xfId="0" applyNumberFormat="1" applyFont="1" applyFill="1" applyBorder="1" applyAlignment="1">
      <alignment horizontal="center" vertical="top"/>
    </xf>
    <xf numFmtId="0" fontId="1" fillId="33" borderId="53" xfId="0" applyFont="1" applyFill="1" applyBorder="1" applyAlignment="1">
      <alignment horizontal="right" vertical="top" wrapText="1"/>
    </xf>
    <xf numFmtId="0" fontId="3" fillId="33" borderId="17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13" fillId="33" borderId="12" xfId="0" applyFont="1" applyFill="1" applyBorder="1" applyAlignment="1">
      <alignment horizontal="right" vertical="top" wrapText="1"/>
    </xf>
    <xf numFmtId="0" fontId="12" fillId="33" borderId="12" xfId="0" applyFont="1" applyFill="1" applyBorder="1" applyAlignment="1">
      <alignment wrapText="1"/>
    </xf>
    <xf numFmtId="0" fontId="2" fillId="33" borderId="54" xfId="0" applyFont="1" applyFill="1" applyBorder="1" applyAlignment="1">
      <alignment/>
    </xf>
    <xf numFmtId="203" fontId="2" fillId="33" borderId="15" xfId="0" applyNumberFormat="1" applyFont="1" applyFill="1" applyBorder="1" applyAlignment="1">
      <alignment horizontal="right"/>
    </xf>
    <xf numFmtId="2" fontId="2" fillId="33" borderId="46" xfId="0" applyNumberFormat="1" applyFont="1" applyFill="1" applyBorder="1" applyAlignment="1">
      <alignment horizontal="right"/>
    </xf>
    <xf numFmtId="203" fontId="2" fillId="33" borderId="15" xfId="0" applyNumberFormat="1" applyFont="1" applyFill="1" applyBorder="1" applyAlignment="1" quotePrefix="1">
      <alignment horizontal="right"/>
    </xf>
    <xf numFmtId="203" fontId="2" fillId="33" borderId="15" xfId="0" applyNumberFormat="1" applyFont="1" applyFill="1" applyBorder="1" applyAlignment="1">
      <alignment horizontal="right"/>
    </xf>
    <xf numFmtId="2" fontId="2" fillId="33" borderId="15" xfId="0" applyNumberFormat="1" applyFont="1" applyFill="1" applyBorder="1" applyAlignment="1" quotePrefix="1">
      <alignment horizontal="right"/>
    </xf>
    <xf numFmtId="0" fontId="1" fillId="33" borderId="3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1" fillId="33" borderId="5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6" fillId="33" borderId="17" xfId="0" applyFont="1" applyFill="1" applyBorder="1" applyAlignment="1">
      <alignment vertical="center" wrapText="1"/>
    </xf>
    <xf numFmtId="0" fontId="19" fillId="0" borderId="55" xfId="44" applyFont="1" applyBorder="1" applyAlignment="1">
      <alignment horizontal="center" vertical="center" wrapText="1"/>
      <protection/>
    </xf>
    <xf numFmtId="0" fontId="21" fillId="0" borderId="27" xfId="44" applyFont="1" applyBorder="1" applyAlignment="1">
      <alignment horizontal="center" vertical="center" wrapText="1"/>
      <protection/>
    </xf>
    <xf numFmtId="0" fontId="21" fillId="0" borderId="33" xfId="44" applyFont="1" applyBorder="1" applyAlignment="1">
      <alignment horizontal="center" vertical="center"/>
      <protection/>
    </xf>
    <xf numFmtId="0" fontId="21" fillId="0" borderId="33" xfId="44" applyFont="1" applyBorder="1" applyAlignment="1">
      <alignment horizontal="center" vertical="center" wrapText="1"/>
      <protection/>
    </xf>
    <xf numFmtId="0" fontId="23" fillId="0" borderId="17" xfId="44" applyFont="1" applyBorder="1" applyAlignment="1">
      <alignment horizontal="center" vertical="center" wrapText="1"/>
      <protection/>
    </xf>
    <xf numFmtId="0" fontId="21" fillId="0" borderId="56" xfId="44" applyFont="1" applyBorder="1">
      <alignment/>
      <protection/>
    </xf>
    <xf numFmtId="0" fontId="23" fillId="0" borderId="56" xfId="44" applyFont="1" applyBorder="1">
      <alignment/>
      <protection/>
    </xf>
    <xf numFmtId="0" fontId="21" fillId="0" borderId="57" xfId="44" applyFont="1" applyBorder="1">
      <alignment/>
      <protection/>
    </xf>
    <xf numFmtId="0" fontId="23" fillId="0" borderId="57" xfId="44" applyFont="1" applyBorder="1">
      <alignment/>
      <protection/>
    </xf>
    <xf numFmtId="0" fontId="21" fillId="0" borderId="33" xfId="44" applyFont="1" applyBorder="1">
      <alignment/>
      <protection/>
    </xf>
    <xf numFmtId="0" fontId="23" fillId="0" borderId="33" xfId="44" applyFont="1" applyBorder="1">
      <alignment/>
      <protection/>
    </xf>
    <xf numFmtId="0" fontId="3" fillId="33" borderId="38" xfId="0" applyFont="1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19" fillId="0" borderId="59" xfId="44" applyFont="1" applyBorder="1">
      <alignment/>
      <protection/>
    </xf>
    <xf numFmtId="0" fontId="23" fillId="0" borderId="59" xfId="44" applyFont="1" applyBorder="1">
      <alignment/>
      <protection/>
    </xf>
    <xf numFmtId="0" fontId="0" fillId="0" borderId="12" xfId="0" applyBorder="1" applyAlignment="1">
      <alignment/>
    </xf>
    <xf numFmtId="0" fontId="21" fillId="0" borderId="17" xfId="44" applyFont="1" applyBorder="1" applyAlignment="1">
      <alignment horizontal="center" wrapText="1"/>
      <protection/>
    </xf>
    <xf numFmtId="0" fontId="21" fillId="0" borderId="17" xfId="44" applyFont="1" applyBorder="1" applyAlignment="1">
      <alignment/>
      <protection/>
    </xf>
    <xf numFmtId="0" fontId="6" fillId="33" borderId="27" xfId="0" applyFont="1" applyFill="1" applyBorder="1" applyAlignment="1">
      <alignment vertical="center" wrapText="1"/>
    </xf>
    <xf numFmtId="0" fontId="0" fillId="0" borderId="53" xfId="0" applyBorder="1" applyAlignment="1">
      <alignment/>
    </xf>
    <xf numFmtId="0" fontId="4" fillId="33" borderId="16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1" fillId="0" borderId="55" xfId="44" applyFont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14" fillId="33" borderId="10" xfId="0" applyFont="1" applyFill="1" applyBorder="1" applyAlignment="1">
      <alignment horizontal="right"/>
    </xf>
    <xf numFmtId="0" fontId="14" fillId="33" borderId="10" xfId="0" applyFont="1" applyFill="1" applyBorder="1" applyAlignment="1" quotePrefix="1">
      <alignment horizontal="right"/>
    </xf>
    <xf numFmtId="0" fontId="14" fillId="33" borderId="14" xfId="0" applyFont="1" applyFill="1" applyBorder="1" applyAlignment="1" quotePrefix="1">
      <alignment horizontal="right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8" fillId="33" borderId="17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21" fillId="0" borderId="32" xfId="44" applyFont="1" applyBorder="1" applyAlignment="1">
      <alignment horizontal="center" vertical="center" wrapText="1"/>
      <protection/>
    </xf>
    <xf numFmtId="0" fontId="2" fillId="33" borderId="1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2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19" fillId="0" borderId="27" xfId="44" applyFont="1" applyBorder="1" applyAlignment="1">
      <alignment horizontal="center" vertical="center" wrapText="1"/>
      <protection/>
    </xf>
    <xf numFmtId="0" fontId="3" fillId="33" borderId="55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33" borderId="5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205" fontId="3" fillId="0" borderId="17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4" fillId="33" borderId="27" xfId="0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0" fontId="23" fillId="0" borderId="55" xfId="44" applyFont="1" applyBorder="1">
      <alignment/>
      <protection/>
    </xf>
    <xf numFmtId="0" fontId="0" fillId="0" borderId="27" xfId="0" applyBorder="1" applyAlignment="1">
      <alignment/>
    </xf>
    <xf numFmtId="0" fontId="3" fillId="33" borderId="17" xfId="0" applyFont="1" applyFill="1" applyBorder="1" applyAlignment="1" quotePrefix="1">
      <alignment horizontal="center" vertical="top" wrapText="1"/>
    </xf>
    <xf numFmtId="2" fontId="2" fillId="33" borderId="3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7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17" fillId="33" borderId="32" xfId="0" applyFont="1" applyFill="1" applyBorder="1" applyAlignment="1">
      <alignment horizontal="left"/>
    </xf>
    <xf numFmtId="0" fontId="17" fillId="33" borderId="40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33" borderId="55" xfId="0" applyFont="1" applyFill="1" applyBorder="1" applyAlignment="1">
      <alignment horizontal="left"/>
    </xf>
    <xf numFmtId="0" fontId="17" fillId="33" borderId="33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/>
    </xf>
    <xf numFmtId="0" fontId="3" fillId="33" borderId="33" xfId="0" applyFont="1" applyFill="1" applyBorder="1" applyAlignment="1">
      <alignment horizontal="left" vertical="top" wrapText="1"/>
    </xf>
    <xf numFmtId="0" fontId="17" fillId="33" borderId="33" xfId="0" applyFont="1" applyFill="1" applyBorder="1" applyAlignment="1">
      <alignment horizontal="center" vertical="top"/>
    </xf>
    <xf numFmtId="0" fontId="0" fillId="33" borderId="33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26" xfId="0" applyFont="1" applyFill="1" applyBorder="1" applyAlignment="1">
      <alignment wrapText="1"/>
    </xf>
    <xf numFmtId="0" fontId="3" fillId="33" borderId="26" xfId="0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22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/>
    </xf>
    <xf numFmtId="2" fontId="3" fillId="33" borderId="22" xfId="0" applyNumberFormat="1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27" fillId="33" borderId="3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45" xfId="0" applyFont="1" applyFill="1" applyBorder="1" applyAlignment="1">
      <alignment wrapText="1"/>
    </xf>
    <xf numFmtId="0" fontId="3" fillId="33" borderId="44" xfId="0" applyFont="1" applyFill="1" applyBorder="1" applyAlignment="1">
      <alignment horizontal="center"/>
    </xf>
    <xf numFmtId="2" fontId="3" fillId="33" borderId="45" xfId="0" applyNumberFormat="1" applyFont="1" applyFill="1" applyBorder="1" applyAlignment="1">
      <alignment horizontal="center"/>
    </xf>
    <xf numFmtId="0" fontId="3" fillId="33" borderId="4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2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3" fillId="33" borderId="33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/>
    </xf>
    <xf numFmtId="0" fontId="3" fillId="33" borderId="53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7" fillId="33" borderId="17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17" fillId="33" borderId="13" xfId="0" applyFont="1" applyFill="1" applyBorder="1" applyAlignment="1">
      <alignment horizontal="center"/>
    </xf>
    <xf numFmtId="0" fontId="17" fillId="33" borderId="53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33" borderId="17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5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54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3" borderId="32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40" xfId="0" applyFont="1" applyFill="1" applyBorder="1" applyAlignment="1">
      <alignment horizontal="left" wrapText="1"/>
    </xf>
    <xf numFmtId="0" fontId="3" fillId="33" borderId="3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right"/>
    </xf>
    <xf numFmtId="0" fontId="5" fillId="33" borderId="53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4" fillId="33" borderId="17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right"/>
    </xf>
    <xf numFmtId="0" fontId="5" fillId="33" borderId="53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0" borderId="3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24" fillId="0" borderId="12" xfId="0" applyFont="1" applyBorder="1" applyAlignment="1">
      <alignment horizontal="right"/>
    </xf>
    <xf numFmtId="0" fontId="24" fillId="0" borderId="5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14" fillId="33" borderId="12" xfId="0" applyFont="1" applyFill="1" applyBorder="1" applyAlignment="1" quotePrefix="1">
      <alignment horizontal="right"/>
    </xf>
    <xf numFmtId="0" fontId="14" fillId="33" borderId="53" xfId="0" applyFont="1" applyFill="1" applyBorder="1" applyAlignment="1" quotePrefix="1">
      <alignment horizontal="right"/>
    </xf>
    <xf numFmtId="0" fontId="21" fillId="0" borderId="17" xfId="44" applyFont="1" applyBorder="1" applyAlignment="1">
      <alignment horizontal="center"/>
      <protection/>
    </xf>
    <xf numFmtId="0" fontId="21" fillId="0" borderId="27" xfId="44" applyFont="1" applyBorder="1" applyAlignment="1">
      <alignment horizontal="center" vertical="center" wrapText="1"/>
      <protection/>
    </xf>
    <xf numFmtId="0" fontId="22" fillId="0" borderId="17" xfId="44" applyFont="1" applyBorder="1" applyAlignment="1">
      <alignment horizontal="center" wrapText="1"/>
      <protection/>
    </xf>
    <xf numFmtId="0" fontId="22" fillId="0" borderId="17" xfId="44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2" fillId="33" borderId="3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54" xfId="0" applyFont="1" applyFill="1" applyBorder="1" applyAlignment="1">
      <alignment horizontal="left"/>
    </xf>
    <xf numFmtId="0" fontId="22" fillId="0" borderId="27" xfId="44" applyFont="1" applyBorder="1" applyAlignment="1">
      <alignment horizontal="center" vertical="center" wrapText="1"/>
      <protection/>
    </xf>
    <xf numFmtId="0" fontId="21" fillId="0" borderId="27" xfId="44" applyFont="1" applyBorder="1" applyAlignment="1">
      <alignment horizontal="center"/>
      <protection/>
    </xf>
    <xf numFmtId="0" fontId="4" fillId="33" borderId="13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left"/>
    </xf>
    <xf numFmtId="0" fontId="2" fillId="33" borderId="3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40" xfId="0" applyFont="1" applyFill="1" applyBorder="1" applyAlignment="1">
      <alignment horizontal="left"/>
    </xf>
    <xf numFmtId="0" fontId="26" fillId="0" borderId="60" xfId="44" applyFont="1" applyBorder="1" applyAlignment="1">
      <alignment horizontal="center" vertical="center"/>
      <protection/>
    </xf>
    <xf numFmtId="0" fontId="26" fillId="0" borderId="61" xfId="44" applyFont="1" applyBorder="1" applyAlignment="1">
      <alignment horizontal="center" vertical="center"/>
      <protection/>
    </xf>
    <xf numFmtId="0" fontId="26" fillId="0" borderId="62" xfId="44" applyFont="1" applyBorder="1" applyAlignment="1">
      <alignment horizontal="center" vertical="center"/>
      <protection/>
    </xf>
    <xf numFmtId="0" fontId="26" fillId="0" borderId="32" xfId="44" applyFont="1" applyBorder="1" applyAlignment="1">
      <alignment horizontal="center" vertical="center"/>
      <protection/>
    </xf>
    <xf numFmtId="0" fontId="26" fillId="0" borderId="0" xfId="44" applyFont="1" applyBorder="1" applyAlignment="1">
      <alignment horizontal="center" vertical="center"/>
      <protection/>
    </xf>
    <xf numFmtId="0" fontId="26" fillId="0" borderId="40" xfId="44" applyFont="1" applyBorder="1" applyAlignment="1">
      <alignment horizontal="center" vertical="center"/>
      <protection/>
    </xf>
    <xf numFmtId="0" fontId="26" fillId="0" borderId="63" xfId="44" applyFont="1" applyBorder="1" applyAlignment="1">
      <alignment horizontal="center" vertical="center"/>
      <protection/>
    </xf>
    <xf numFmtId="0" fontId="26" fillId="0" borderId="64" xfId="44" applyFont="1" applyBorder="1" applyAlignment="1">
      <alignment horizontal="center" vertical="center"/>
      <protection/>
    </xf>
    <xf numFmtId="0" fontId="26" fillId="0" borderId="65" xfId="44" applyFont="1" applyBorder="1" applyAlignment="1">
      <alignment horizontal="center" vertical="center"/>
      <protection/>
    </xf>
    <xf numFmtId="0" fontId="19" fillId="0" borderId="55" xfId="44" applyFont="1" applyBorder="1" applyAlignment="1">
      <alignment horizontal="center" vertical="center" wrapText="1"/>
      <protection/>
    </xf>
    <xf numFmtId="0" fontId="19" fillId="0" borderId="33" xfId="44" applyFont="1" applyBorder="1" applyAlignment="1">
      <alignment horizontal="center" vertical="center" wrapText="1"/>
      <protection/>
    </xf>
    <xf numFmtId="0" fontId="21" fillId="0" borderId="55" xfId="44" applyFont="1" applyBorder="1" applyAlignment="1">
      <alignment horizontal="center"/>
      <protection/>
    </xf>
    <xf numFmtId="0" fontId="21" fillId="0" borderId="33" xfId="44" applyFont="1" applyBorder="1" applyAlignment="1">
      <alignment horizontal="center"/>
      <protection/>
    </xf>
    <xf numFmtId="0" fontId="2" fillId="33" borderId="16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2" xfId="0" applyFont="1" applyFill="1" applyBorder="1" applyAlignment="1" quotePrefix="1">
      <alignment horizontal="right"/>
    </xf>
    <xf numFmtId="0" fontId="2" fillId="33" borderId="53" xfId="0" applyFont="1" applyFill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0" fontId="21" fillId="0" borderId="13" xfId="44" applyFont="1" applyBorder="1" applyAlignment="1">
      <alignment horizontal="center" vertical="center" wrapText="1"/>
      <protection/>
    </xf>
    <xf numFmtId="0" fontId="21" fillId="0" borderId="12" xfId="44" applyFont="1" applyBorder="1" applyAlignment="1">
      <alignment horizontal="center" vertical="center" wrapText="1"/>
      <protection/>
    </xf>
    <xf numFmtId="0" fontId="21" fillId="0" borderId="53" xfId="44" applyFont="1" applyBorder="1" applyAlignment="1">
      <alignment horizontal="center" vertical="center" wrapText="1"/>
      <protection/>
    </xf>
    <xf numFmtId="0" fontId="23" fillId="0" borderId="55" xfId="44" applyFont="1" applyBorder="1" applyAlignment="1">
      <alignment horizontal="center" vertical="center" wrapText="1"/>
      <protection/>
    </xf>
    <xf numFmtId="0" fontId="23" fillId="0" borderId="27" xfId="44" applyFont="1" applyBorder="1" applyAlignment="1">
      <alignment horizontal="center" vertical="center" wrapText="1"/>
      <protection/>
    </xf>
    <xf numFmtId="0" fontId="21" fillId="0" borderId="16" xfId="44" applyFont="1" applyBorder="1" applyAlignment="1">
      <alignment horizontal="center" wrapText="1"/>
      <protection/>
    </xf>
    <xf numFmtId="0" fontId="21" fillId="0" borderId="31" xfId="44" applyFont="1" applyBorder="1" applyAlignment="1">
      <alignment horizontal="center" wrapText="1"/>
      <protection/>
    </xf>
    <xf numFmtId="0" fontId="21" fillId="0" borderId="17" xfId="44" applyFont="1" applyBorder="1" applyAlignment="1">
      <alignment horizontal="center" wrapText="1"/>
      <protection/>
    </xf>
    <xf numFmtId="0" fontId="2" fillId="0" borderId="10" xfId="0" applyFont="1" applyBorder="1" applyAlignment="1">
      <alignment horizontal="left"/>
    </xf>
    <xf numFmtId="0" fontId="4" fillId="33" borderId="12" xfId="0" applyFont="1" applyFill="1" applyBorder="1" applyAlignment="1">
      <alignment horizontal="left" wrapText="1"/>
    </xf>
    <xf numFmtId="0" fontId="19" fillId="0" borderId="27" xfId="44" applyFont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right"/>
    </xf>
    <xf numFmtId="0" fontId="4" fillId="33" borderId="5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2" fillId="33" borderId="10" xfId="0" applyFont="1" applyFill="1" applyBorder="1" applyAlignment="1" quotePrefix="1">
      <alignment horizontal="right"/>
    </xf>
    <xf numFmtId="0" fontId="2" fillId="33" borderId="14" xfId="0" applyFont="1" applyFill="1" applyBorder="1" applyAlignment="1" quotePrefix="1">
      <alignment horizontal="right"/>
    </xf>
    <xf numFmtId="0" fontId="2" fillId="0" borderId="60" xfId="44" applyFont="1" applyBorder="1" applyAlignment="1">
      <alignment horizontal="center" vertical="center"/>
      <protection/>
    </xf>
    <xf numFmtId="0" fontId="2" fillId="0" borderId="61" xfId="44" applyFont="1" applyBorder="1" applyAlignment="1">
      <alignment horizontal="center" vertical="center"/>
      <protection/>
    </xf>
    <xf numFmtId="0" fontId="2" fillId="0" borderId="62" xfId="44" applyFont="1" applyBorder="1" applyAlignment="1">
      <alignment horizontal="center" vertical="center"/>
      <protection/>
    </xf>
    <xf numFmtId="0" fontId="2" fillId="0" borderId="32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40" xfId="44" applyFont="1" applyBorder="1" applyAlignment="1">
      <alignment horizontal="center" vertical="center"/>
      <protection/>
    </xf>
    <xf numFmtId="0" fontId="2" fillId="0" borderId="63" xfId="44" applyFont="1" applyBorder="1" applyAlignment="1">
      <alignment horizontal="center" vertical="center"/>
      <protection/>
    </xf>
    <xf numFmtId="0" fontId="2" fillId="0" borderId="64" xfId="44" applyFont="1" applyBorder="1" applyAlignment="1">
      <alignment horizontal="center" vertical="center"/>
      <protection/>
    </xf>
    <xf numFmtId="0" fontId="2" fillId="0" borderId="65" xfId="44" applyFont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right"/>
    </xf>
    <xf numFmtId="0" fontId="2" fillId="33" borderId="54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right"/>
    </xf>
    <xf numFmtId="0" fontId="2" fillId="33" borderId="5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33" borderId="53" xfId="0" applyFont="1" applyFill="1" applyBorder="1" applyAlignment="1">
      <alignment horizontal="left" wrapText="1"/>
    </xf>
    <xf numFmtId="0" fontId="1" fillId="33" borderId="5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textRotation="90" wrapText="1"/>
    </xf>
    <xf numFmtId="0" fontId="1" fillId="33" borderId="33" xfId="0" applyFont="1" applyFill="1" applyBorder="1" applyAlignment="1">
      <alignment horizontal="center" vertical="center" textRotation="90"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55" xfId="0" applyFont="1" applyFill="1" applyBorder="1" applyAlignment="1">
      <alignment horizontal="center" vertical="center" textRotation="90" wrapText="1" shrinkToFit="1"/>
    </xf>
    <xf numFmtId="0" fontId="1" fillId="33" borderId="27" xfId="0" applyFont="1" applyFill="1" applyBorder="1" applyAlignment="1">
      <alignment horizontal="center" vertical="center" textRotation="90" wrapText="1" shrinkToFi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53" xfId="0" applyFont="1" applyFill="1" applyBorder="1" applyAlignment="1">
      <alignment horizontal="center" vertical="center" textRotation="90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5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right" vertical="top" wrapText="1"/>
    </xf>
    <xf numFmtId="0" fontId="2" fillId="33" borderId="53" xfId="0" applyFont="1" applyFill="1" applyBorder="1" applyAlignment="1">
      <alignment horizontal="right" vertical="top" wrapText="1"/>
    </xf>
    <xf numFmtId="0" fontId="4" fillId="33" borderId="15" xfId="0" applyFont="1" applyFill="1" applyBorder="1" applyAlignment="1" quotePrefix="1">
      <alignment horizontal="center"/>
    </xf>
    <xf numFmtId="0" fontId="4" fillId="33" borderId="25" xfId="0" applyFont="1" applyFill="1" applyBorder="1" applyAlignment="1" quotePrefix="1">
      <alignment horizontal="center"/>
    </xf>
    <xf numFmtId="0" fontId="4" fillId="33" borderId="51" xfId="0" applyFont="1" applyFill="1" applyBorder="1" applyAlignment="1" quotePrefix="1">
      <alignment horizontal="center"/>
    </xf>
    <xf numFmtId="0" fontId="4" fillId="0" borderId="1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4" fillId="33" borderId="13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5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 shrinkToFit="1"/>
    </xf>
    <xf numFmtId="0" fontId="2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ส.ประกัน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55"/>
  <sheetViews>
    <sheetView view="pageBreakPreview" zoomScaleNormal="75" zoomScaleSheetLayoutView="100" zoomScalePageLayoutView="0" workbookViewId="0" topLeftCell="A43">
      <selection activeCell="D24" sqref="D24"/>
    </sheetView>
  </sheetViews>
  <sheetFormatPr defaultColWidth="9.140625" defaultRowHeight="21.75"/>
  <cols>
    <col min="1" max="1" width="46.140625" style="3" customWidth="1"/>
    <col min="2" max="3" width="15.28125" style="3" customWidth="1"/>
    <col min="4" max="4" width="27.57421875" style="3" customWidth="1"/>
    <col min="5" max="16384" width="9.140625" style="3" customWidth="1"/>
  </cols>
  <sheetData>
    <row r="1" ht="23.25" hidden="1"/>
    <row r="2" ht="23.25" hidden="1"/>
    <row r="3" ht="23.25" hidden="1"/>
    <row r="4" ht="23.25" hidden="1"/>
    <row r="5" ht="23.25" hidden="1"/>
    <row r="6" ht="23.25" hidden="1"/>
    <row r="9" spans="1:4" s="10" customFormat="1" ht="25.5" customHeight="1">
      <c r="A9" s="283" t="s">
        <v>1</v>
      </c>
      <c r="B9" s="283"/>
      <c r="C9" s="283"/>
      <c r="D9" s="283"/>
    </row>
    <row r="10" spans="1:4" s="222" customFormat="1" ht="24" customHeight="1">
      <c r="A10" s="283" t="s">
        <v>197</v>
      </c>
      <c r="B10" s="283"/>
      <c r="C10" s="283"/>
      <c r="D10" s="283"/>
    </row>
    <row r="11" spans="1:4" s="222" customFormat="1" ht="24" customHeight="1">
      <c r="A11" s="284" t="s">
        <v>110</v>
      </c>
      <c r="B11" s="285"/>
      <c r="C11" s="285"/>
      <c r="D11" s="286"/>
    </row>
    <row r="12" spans="1:4" s="222" customFormat="1" ht="24" customHeight="1">
      <c r="A12" s="284" t="s">
        <v>198</v>
      </c>
      <c r="B12" s="285"/>
      <c r="C12" s="285"/>
      <c r="D12" s="286"/>
    </row>
    <row r="13" spans="1:4" s="223" customFormat="1" ht="25.5" customHeight="1">
      <c r="A13" s="276" t="s">
        <v>260</v>
      </c>
      <c r="B13" s="277"/>
      <c r="C13" s="277"/>
      <c r="D13" s="277"/>
    </row>
    <row r="14" spans="1:4" s="223" customFormat="1" ht="22.5" customHeight="1">
      <c r="A14" s="224"/>
      <c r="B14" s="24"/>
      <c r="C14" s="299" t="s">
        <v>62</v>
      </c>
      <c r="D14" s="300"/>
    </row>
    <row r="15" spans="1:4" s="223" customFormat="1" ht="23.25" customHeight="1">
      <c r="A15" s="225" t="s">
        <v>220</v>
      </c>
      <c r="B15" s="226"/>
      <c r="C15" s="301" t="s">
        <v>219</v>
      </c>
      <c r="D15" s="302"/>
    </row>
    <row r="16" spans="1:4" s="223" customFormat="1" ht="23.25" customHeight="1">
      <c r="A16" s="227"/>
      <c r="B16" s="278" t="s">
        <v>61</v>
      </c>
      <c r="C16" s="279"/>
      <c r="D16" s="228"/>
    </row>
    <row r="17" spans="1:4" s="223" customFormat="1" ht="23.25" customHeight="1">
      <c r="A17" s="229" t="s">
        <v>63</v>
      </c>
      <c r="B17" s="231" t="s">
        <v>4</v>
      </c>
      <c r="C17" s="273" t="s">
        <v>5</v>
      </c>
      <c r="D17" s="275" t="s">
        <v>73</v>
      </c>
    </row>
    <row r="18" spans="1:4" s="233" customFormat="1" ht="21.75">
      <c r="A18" s="234" t="s">
        <v>60</v>
      </c>
      <c r="B18" s="230"/>
      <c r="C18" s="235"/>
      <c r="D18" s="236"/>
    </row>
    <row r="19" spans="1:4" s="233" customFormat="1" ht="21.75">
      <c r="A19" s="237" t="s">
        <v>64</v>
      </c>
      <c r="B19" s="235">
        <v>407</v>
      </c>
      <c r="C19" s="235"/>
      <c r="D19" s="236"/>
    </row>
    <row r="20" spans="1:4" s="233" customFormat="1" ht="21.75">
      <c r="A20" s="238" t="s">
        <v>78</v>
      </c>
      <c r="B20" s="239">
        <v>373</v>
      </c>
      <c r="C20" s="239"/>
      <c r="D20" s="240"/>
    </row>
    <row r="21" spans="1:4" s="244" customFormat="1" ht="21" customHeight="1">
      <c r="A21" s="241" t="s">
        <v>58</v>
      </c>
      <c r="B21" s="242"/>
      <c r="C21" s="243"/>
      <c r="D21" s="298" t="s">
        <v>253</v>
      </c>
    </row>
    <row r="22" spans="1:4" s="10" customFormat="1" ht="19.5" customHeight="1">
      <c r="A22" s="267" t="s">
        <v>262</v>
      </c>
      <c r="B22" s="268">
        <v>219</v>
      </c>
      <c r="C22" s="269">
        <f>(B22/225)*100</f>
        <v>97.33333333333334</v>
      </c>
      <c r="D22" s="298"/>
    </row>
    <row r="23" spans="1:3" s="10" customFormat="1" ht="19.5" customHeight="1">
      <c r="A23" s="267" t="s">
        <v>263</v>
      </c>
      <c r="B23" s="268"/>
      <c r="C23" s="269"/>
    </row>
    <row r="24" spans="1:4" s="244" customFormat="1" ht="21">
      <c r="A24" s="241" t="s">
        <v>106</v>
      </c>
      <c r="B24" s="242">
        <v>79</v>
      </c>
      <c r="C24" s="243">
        <f>(B24/B28)*100</f>
        <v>33.193277310924366</v>
      </c>
      <c r="D24" s="242"/>
    </row>
    <row r="25" spans="1:4" s="244" customFormat="1" ht="21">
      <c r="A25" s="241" t="s">
        <v>107</v>
      </c>
      <c r="B25" s="242">
        <v>159</v>
      </c>
      <c r="C25" s="243">
        <f>(B25/B28)*100</f>
        <v>66.80672268907563</v>
      </c>
      <c r="D25" s="242"/>
    </row>
    <row r="26" spans="1:4" s="244" customFormat="1" ht="21">
      <c r="A26" s="241" t="s">
        <v>243</v>
      </c>
      <c r="B26" s="248"/>
      <c r="C26" s="243">
        <f>(B26/B28)*100</f>
        <v>0</v>
      </c>
      <c r="D26" s="242"/>
    </row>
    <row r="27" spans="1:4" s="244" customFormat="1" ht="21">
      <c r="A27" s="245" t="s">
        <v>2</v>
      </c>
      <c r="B27" s="246"/>
      <c r="C27" s="247"/>
      <c r="D27" s="266"/>
    </row>
    <row r="28" spans="1:4" s="250" customFormat="1" ht="21">
      <c r="A28" s="245" t="s">
        <v>108</v>
      </c>
      <c r="B28" s="249">
        <v>238</v>
      </c>
      <c r="C28" s="247">
        <f>(B28/326)*100</f>
        <v>73.00613496932516</v>
      </c>
      <c r="D28" s="280" t="s">
        <v>254</v>
      </c>
    </row>
    <row r="29" spans="1:4" s="250" customFormat="1" ht="21">
      <c r="A29" s="251" t="s">
        <v>109</v>
      </c>
      <c r="B29" s="252">
        <v>47</v>
      </c>
      <c r="C29" s="253">
        <f>(B29/B20)*100</f>
        <v>12.600536193029491</v>
      </c>
      <c r="D29" s="281"/>
    </row>
    <row r="30" spans="1:4" s="250" customFormat="1" ht="21">
      <c r="A30" s="241" t="s">
        <v>74</v>
      </c>
      <c r="B30" s="242">
        <v>88</v>
      </c>
      <c r="C30" s="254">
        <f>(B30/B20)*100</f>
        <v>23.59249329758713</v>
      </c>
      <c r="D30" s="282"/>
    </row>
    <row r="31" spans="1:4" s="250" customFormat="1" ht="21">
      <c r="A31" s="255" t="s">
        <v>118</v>
      </c>
      <c r="B31" s="255">
        <f>B28+B29+B30</f>
        <v>373</v>
      </c>
      <c r="C31" s="254"/>
      <c r="D31" s="256"/>
    </row>
    <row r="32" spans="1:4" s="223" customFormat="1" ht="21">
      <c r="A32" s="257" t="s">
        <v>261</v>
      </c>
      <c r="B32" s="258"/>
      <c r="C32" s="258"/>
      <c r="D32" s="270"/>
    </row>
    <row r="33" spans="1:4" s="223" customFormat="1" ht="21">
      <c r="A33" s="227"/>
      <c r="B33" s="278" t="s">
        <v>61</v>
      </c>
      <c r="C33" s="279"/>
      <c r="D33" s="228"/>
    </row>
    <row r="34" spans="1:4" s="233" customFormat="1" ht="21">
      <c r="A34" s="229" t="s">
        <v>63</v>
      </c>
      <c r="B34" s="232" t="s">
        <v>4</v>
      </c>
      <c r="C34" s="273" t="s">
        <v>5</v>
      </c>
      <c r="D34" s="274" t="s">
        <v>73</v>
      </c>
    </row>
    <row r="35" spans="1:4" s="233" customFormat="1" ht="21.75">
      <c r="A35" s="234" t="s">
        <v>60</v>
      </c>
      <c r="B35" s="230"/>
      <c r="C35" s="235"/>
      <c r="D35" s="236"/>
    </row>
    <row r="36" spans="1:4" s="233" customFormat="1" ht="21.75">
      <c r="A36" s="237" t="s">
        <v>64</v>
      </c>
      <c r="B36" s="235">
        <v>19</v>
      </c>
      <c r="C36" s="235"/>
      <c r="D36" s="236"/>
    </row>
    <row r="37" spans="1:4" s="233" customFormat="1" ht="21.75">
      <c r="A37" s="238" t="s">
        <v>78</v>
      </c>
      <c r="B37" s="239"/>
      <c r="C37" s="239"/>
      <c r="D37" s="240"/>
    </row>
    <row r="38" spans="1:4" s="244" customFormat="1" ht="21">
      <c r="A38" s="241" t="s">
        <v>58</v>
      </c>
      <c r="B38" s="242"/>
      <c r="C38" s="243"/>
      <c r="D38" s="242"/>
    </row>
    <row r="39" spans="1:4" s="244" customFormat="1" ht="21">
      <c r="A39" s="245" t="s">
        <v>2</v>
      </c>
      <c r="B39" s="246"/>
      <c r="C39" s="247"/>
      <c r="D39" s="246"/>
    </row>
    <row r="40" spans="1:4" s="244" customFormat="1" ht="21">
      <c r="A40" s="241" t="s">
        <v>106</v>
      </c>
      <c r="B40" s="242"/>
      <c r="C40" s="243"/>
      <c r="D40" s="242"/>
    </row>
    <row r="41" spans="1:4" s="244" customFormat="1" ht="21">
      <c r="A41" s="241" t="s">
        <v>107</v>
      </c>
      <c r="B41" s="242"/>
      <c r="C41" s="243"/>
      <c r="D41" s="242"/>
    </row>
    <row r="42" spans="1:4" s="250" customFormat="1" ht="21">
      <c r="A42" s="241" t="s">
        <v>243</v>
      </c>
      <c r="B42" s="248"/>
      <c r="C42" s="243"/>
      <c r="D42" s="242"/>
    </row>
    <row r="43" spans="1:4" s="250" customFormat="1" ht="21">
      <c r="A43" s="259" t="s">
        <v>108</v>
      </c>
      <c r="B43" s="260">
        <f>SUM(B38,B39)</f>
        <v>0</v>
      </c>
      <c r="C43" s="261"/>
      <c r="D43" s="262"/>
    </row>
    <row r="44" spans="1:4" s="250" customFormat="1" ht="21">
      <c r="A44" s="245" t="s">
        <v>109</v>
      </c>
      <c r="B44" s="249"/>
      <c r="C44" s="247"/>
      <c r="D44" s="263"/>
    </row>
    <row r="45" spans="1:4" s="250" customFormat="1" ht="21">
      <c r="A45" s="241" t="s">
        <v>74</v>
      </c>
      <c r="B45" s="242"/>
      <c r="C45" s="254"/>
      <c r="D45" s="264"/>
    </row>
    <row r="46" spans="1:4" s="250" customFormat="1" ht="21">
      <c r="A46" s="255" t="s">
        <v>118</v>
      </c>
      <c r="B46" s="255">
        <f>B43+B44+B45</f>
        <v>0</v>
      </c>
      <c r="C46" s="254"/>
      <c r="D46" s="256"/>
    </row>
    <row r="47" spans="1:4" s="250" customFormat="1" ht="24" customHeight="1">
      <c r="A47" s="265" t="s">
        <v>226</v>
      </c>
      <c r="B47" s="248"/>
      <c r="C47" s="248"/>
      <c r="D47" s="271"/>
    </row>
    <row r="48" spans="1:4" s="250" customFormat="1" ht="45" customHeight="1">
      <c r="A48" s="288" t="s">
        <v>165</v>
      </c>
      <c r="B48" s="289"/>
      <c r="C48" s="289"/>
      <c r="D48" s="290"/>
    </row>
    <row r="49" spans="1:4" s="250" customFormat="1" ht="24.75" customHeight="1">
      <c r="A49" s="295" t="s">
        <v>166</v>
      </c>
      <c r="B49" s="296"/>
      <c r="C49" s="296"/>
      <c r="D49" s="297"/>
    </row>
    <row r="50" spans="1:4" s="250" customFormat="1" ht="24.75" customHeight="1">
      <c r="A50" s="295" t="s">
        <v>256</v>
      </c>
      <c r="B50" s="296"/>
      <c r="C50" s="296"/>
      <c r="D50" s="297"/>
    </row>
    <row r="51" spans="1:4" s="250" customFormat="1" ht="21">
      <c r="A51" s="291" t="s">
        <v>167</v>
      </c>
      <c r="B51" s="292"/>
      <c r="C51" s="292"/>
      <c r="D51" s="293"/>
    </row>
    <row r="52" spans="1:4" s="250" customFormat="1" ht="21">
      <c r="A52" s="303" t="s">
        <v>264</v>
      </c>
      <c r="B52" s="303"/>
      <c r="C52" s="303"/>
      <c r="D52" s="303"/>
    </row>
    <row r="53" spans="1:4" s="250" customFormat="1" ht="21">
      <c r="A53" s="294"/>
      <c r="B53" s="294"/>
      <c r="C53" s="294"/>
      <c r="D53" s="272"/>
    </row>
    <row r="54" spans="1:4" s="250" customFormat="1" ht="21">
      <c r="A54" s="294"/>
      <c r="B54" s="294"/>
      <c r="C54" s="294"/>
      <c r="D54" s="221"/>
    </row>
    <row r="55" spans="1:4" s="250" customFormat="1" ht="21">
      <c r="A55" s="287"/>
      <c r="B55" s="287"/>
      <c r="C55" s="287"/>
      <c r="D55" s="287"/>
    </row>
    <row r="56" s="250" customFormat="1" ht="23.25" customHeight="1"/>
    <row r="57" s="250" customFormat="1" ht="23.25" customHeight="1"/>
    <row r="58" s="244" customFormat="1" ht="21"/>
    <row r="59" s="244" customFormat="1" ht="21"/>
    <row r="60" s="244" customFormat="1" ht="21"/>
    <row r="61" s="244" customFormat="1" ht="21"/>
    <row r="62" s="244" customFormat="1" ht="21"/>
    <row r="63" s="244" customFormat="1" ht="21"/>
    <row r="64" s="244" customFormat="1" ht="21"/>
    <row r="65" s="244" customFormat="1" ht="21"/>
    <row r="66" s="244" customFormat="1" ht="21"/>
    <row r="67" s="244" customFormat="1" ht="21"/>
    <row r="68" s="244" customFormat="1" ht="21"/>
    <row r="69" s="244" customFormat="1" ht="21"/>
    <row r="70" s="244" customFormat="1" ht="21"/>
    <row r="71" s="244" customFormat="1" ht="21"/>
    <row r="72" s="244" customFormat="1" ht="21"/>
    <row r="73" s="244" customFormat="1" ht="21"/>
    <row r="74" s="244" customFormat="1" ht="21"/>
    <row r="75" s="244" customFormat="1" ht="21"/>
    <row r="76" s="244" customFormat="1" ht="21"/>
    <row r="77" s="244" customFormat="1" ht="21"/>
    <row r="78" s="244" customFormat="1" ht="21"/>
    <row r="79" s="244" customFormat="1" ht="21"/>
    <row r="80" s="244" customFormat="1" ht="21"/>
    <row r="81" s="244" customFormat="1" ht="21"/>
    <row r="82" s="244" customFormat="1" ht="21"/>
    <row r="83" s="244" customFormat="1" ht="21"/>
    <row r="84" s="244" customFormat="1" ht="21"/>
    <row r="85" s="244" customFormat="1" ht="21"/>
    <row r="86" s="244" customFormat="1" ht="21"/>
    <row r="87" s="244" customFormat="1" ht="21"/>
    <row r="88" s="244" customFormat="1" ht="21"/>
    <row r="89" s="244" customFormat="1" ht="21"/>
    <row r="90" s="244" customFormat="1" ht="21"/>
    <row r="91" s="244" customFormat="1" ht="21"/>
    <row r="92" s="244" customFormat="1" ht="21"/>
    <row r="93" s="244" customFormat="1" ht="21"/>
    <row r="94" s="244" customFormat="1" ht="21"/>
    <row r="95" s="244" customFormat="1" ht="21"/>
    <row r="96" s="244" customFormat="1" ht="21"/>
    <row r="97" s="244" customFormat="1" ht="21"/>
    <row r="98" s="244" customFormat="1" ht="21"/>
    <row r="99" s="244" customFormat="1" ht="21"/>
    <row r="100" s="244" customFormat="1" ht="21"/>
    <row r="101" s="244" customFormat="1" ht="21"/>
    <row r="102" s="244" customFormat="1" ht="21"/>
    <row r="103" s="244" customFormat="1" ht="21"/>
    <row r="104" s="244" customFormat="1" ht="21"/>
    <row r="105" s="244" customFormat="1" ht="21"/>
    <row r="106" s="244" customFormat="1" ht="21"/>
    <row r="107" s="244" customFormat="1" ht="21"/>
    <row r="108" s="244" customFormat="1" ht="21"/>
    <row r="109" s="244" customFormat="1" ht="21"/>
    <row r="110" s="244" customFormat="1" ht="21"/>
    <row r="111" s="244" customFormat="1" ht="21"/>
    <row r="112" s="244" customFormat="1" ht="21"/>
    <row r="113" s="244" customFormat="1" ht="21"/>
    <row r="114" s="244" customFormat="1" ht="21"/>
    <row r="115" s="244" customFormat="1" ht="21"/>
    <row r="116" s="244" customFormat="1" ht="21"/>
    <row r="117" s="244" customFormat="1" ht="21"/>
    <row r="118" s="244" customFormat="1" ht="21"/>
    <row r="119" s="244" customFormat="1" ht="21"/>
    <row r="120" s="244" customFormat="1" ht="21"/>
    <row r="121" s="244" customFormat="1" ht="21"/>
    <row r="122" s="244" customFormat="1" ht="21"/>
    <row r="123" s="244" customFormat="1" ht="21"/>
    <row r="124" s="244" customFormat="1" ht="21"/>
    <row r="125" s="244" customFormat="1" ht="21"/>
    <row r="126" s="244" customFormat="1" ht="21"/>
    <row r="127" s="244" customFormat="1" ht="21"/>
    <row r="128" s="244" customFormat="1" ht="21"/>
    <row r="129" s="244" customFormat="1" ht="21"/>
    <row r="130" s="244" customFormat="1" ht="21"/>
    <row r="131" s="244" customFormat="1" ht="21"/>
    <row r="132" s="244" customFormat="1" ht="21"/>
    <row r="133" s="244" customFormat="1" ht="21"/>
    <row r="134" s="244" customFormat="1" ht="21"/>
    <row r="135" s="244" customFormat="1" ht="21"/>
    <row r="136" s="244" customFormat="1" ht="21"/>
    <row r="137" s="244" customFormat="1" ht="21"/>
    <row r="138" s="244" customFormat="1" ht="21"/>
    <row r="139" s="244" customFormat="1" ht="21"/>
    <row r="140" s="244" customFormat="1" ht="21"/>
    <row r="141" s="244" customFormat="1" ht="21"/>
    <row r="142" s="244" customFormat="1" ht="21"/>
    <row r="143" s="244" customFormat="1" ht="21"/>
    <row r="144" s="244" customFormat="1" ht="21"/>
    <row r="145" s="244" customFormat="1" ht="21"/>
    <row r="146" s="244" customFormat="1" ht="21"/>
    <row r="147" s="244" customFormat="1" ht="21"/>
    <row r="148" s="244" customFormat="1" ht="21"/>
    <row r="149" s="244" customFormat="1" ht="21"/>
    <row r="150" s="244" customFormat="1" ht="21"/>
    <row r="151" s="244" customFormat="1" ht="21"/>
    <row r="152" s="244" customFormat="1" ht="21"/>
    <row r="153" s="244" customFormat="1" ht="21"/>
    <row r="154" s="244" customFormat="1" ht="21"/>
    <row r="155" s="244" customFormat="1" ht="21"/>
    <row r="156" s="244" customFormat="1" ht="21"/>
    <row r="157" s="244" customFormat="1" ht="21"/>
    <row r="158" s="244" customFormat="1" ht="21"/>
    <row r="159" s="244" customFormat="1" ht="21"/>
    <row r="160" s="244" customFormat="1" ht="21"/>
    <row r="161" s="244" customFormat="1" ht="21"/>
    <row r="162" s="244" customFormat="1" ht="21"/>
    <row r="163" s="244" customFormat="1" ht="21"/>
    <row r="164" s="244" customFormat="1" ht="21"/>
    <row r="165" s="244" customFormat="1" ht="21"/>
    <row r="166" s="244" customFormat="1" ht="21"/>
    <row r="167" s="244" customFormat="1" ht="21"/>
    <row r="168" s="244" customFormat="1" ht="21"/>
    <row r="169" s="244" customFormat="1" ht="21"/>
    <row r="170" s="244" customFormat="1" ht="21"/>
    <row r="171" s="244" customFormat="1" ht="21"/>
    <row r="172" s="244" customFormat="1" ht="21"/>
    <row r="173" s="244" customFormat="1" ht="21"/>
    <row r="174" s="244" customFormat="1" ht="21"/>
    <row r="175" s="244" customFormat="1" ht="21"/>
    <row r="176" s="244" customFormat="1" ht="21"/>
    <row r="177" s="244" customFormat="1" ht="21"/>
    <row r="178" s="244" customFormat="1" ht="21"/>
    <row r="179" s="244" customFormat="1" ht="21"/>
    <row r="180" s="244" customFormat="1" ht="21"/>
    <row r="181" s="244" customFormat="1" ht="21"/>
    <row r="182" s="244" customFormat="1" ht="21"/>
    <row r="183" s="244" customFormat="1" ht="21"/>
    <row r="184" s="244" customFormat="1" ht="21"/>
    <row r="185" s="244" customFormat="1" ht="21"/>
    <row r="186" s="244" customFormat="1" ht="21"/>
    <row r="187" s="244" customFormat="1" ht="21"/>
    <row r="188" s="244" customFormat="1" ht="21"/>
    <row r="189" s="244" customFormat="1" ht="21"/>
    <row r="190" s="244" customFormat="1" ht="21"/>
    <row r="191" s="244" customFormat="1" ht="21"/>
    <row r="192" s="244" customFormat="1" ht="21"/>
    <row r="193" s="244" customFormat="1" ht="21"/>
    <row r="194" s="244" customFormat="1" ht="21"/>
    <row r="195" s="244" customFormat="1" ht="21"/>
    <row r="196" s="244" customFormat="1" ht="21"/>
    <row r="197" s="244" customFormat="1" ht="21"/>
    <row r="198" s="244" customFormat="1" ht="21"/>
    <row r="199" s="244" customFormat="1" ht="21"/>
    <row r="200" s="244" customFormat="1" ht="21"/>
    <row r="201" s="244" customFormat="1" ht="21"/>
    <row r="202" s="244" customFormat="1" ht="21"/>
    <row r="203" s="244" customFormat="1" ht="21"/>
    <row r="204" s="244" customFormat="1" ht="21"/>
    <row r="205" s="244" customFormat="1" ht="21"/>
    <row r="206" s="244" customFormat="1" ht="21"/>
    <row r="207" s="244" customFormat="1" ht="21"/>
    <row r="208" s="244" customFormat="1" ht="21"/>
    <row r="209" s="244" customFormat="1" ht="21"/>
    <row r="210" s="244" customFormat="1" ht="21"/>
    <row r="211" s="244" customFormat="1" ht="21"/>
    <row r="212" s="244" customFormat="1" ht="21"/>
    <row r="213" s="244" customFormat="1" ht="21"/>
    <row r="214" s="244" customFormat="1" ht="21"/>
    <row r="215" s="244" customFormat="1" ht="21"/>
    <row r="216" s="244" customFormat="1" ht="21"/>
    <row r="217" s="244" customFormat="1" ht="21"/>
    <row r="218" s="244" customFormat="1" ht="21"/>
    <row r="219" s="244" customFormat="1" ht="21"/>
    <row r="220" s="244" customFormat="1" ht="21"/>
    <row r="221" s="244" customFormat="1" ht="21"/>
    <row r="222" s="244" customFormat="1" ht="21"/>
    <row r="223" s="244" customFormat="1" ht="21"/>
    <row r="224" s="244" customFormat="1" ht="21"/>
    <row r="225" s="244" customFormat="1" ht="21"/>
    <row r="226" s="244" customFormat="1" ht="21"/>
    <row r="227" s="244" customFormat="1" ht="21"/>
    <row r="228" s="244" customFormat="1" ht="21"/>
    <row r="229" s="244" customFormat="1" ht="21"/>
    <row r="230" s="244" customFormat="1" ht="21"/>
    <row r="231" s="244" customFormat="1" ht="21"/>
    <row r="232" s="244" customFormat="1" ht="21"/>
    <row r="233" s="244" customFormat="1" ht="21"/>
    <row r="234" s="244" customFormat="1" ht="21"/>
    <row r="235" s="244" customFormat="1" ht="21"/>
    <row r="236" s="244" customFormat="1" ht="21"/>
    <row r="237" s="244" customFormat="1" ht="21"/>
    <row r="238" s="244" customFormat="1" ht="21"/>
    <row r="239" s="244" customFormat="1" ht="21"/>
    <row r="240" s="244" customFormat="1" ht="21"/>
    <row r="241" s="244" customFormat="1" ht="21"/>
    <row r="242" s="244" customFormat="1" ht="21"/>
    <row r="243" s="244" customFormat="1" ht="21"/>
    <row r="244" s="244" customFormat="1" ht="21"/>
    <row r="245" s="244" customFormat="1" ht="21"/>
    <row r="246" s="244" customFormat="1" ht="21"/>
    <row r="247" s="244" customFormat="1" ht="21"/>
    <row r="248" s="244" customFormat="1" ht="21"/>
    <row r="249" s="244" customFormat="1" ht="21"/>
    <row r="250" s="244" customFormat="1" ht="21"/>
    <row r="251" s="244" customFormat="1" ht="21"/>
    <row r="252" s="244" customFormat="1" ht="21"/>
    <row r="253" s="244" customFormat="1" ht="21"/>
    <row r="254" s="244" customFormat="1" ht="21"/>
    <row r="255" s="244" customFormat="1" ht="21"/>
    <row r="256" s="244" customFormat="1" ht="21"/>
    <row r="257" s="244" customFormat="1" ht="21"/>
    <row r="258" s="244" customFormat="1" ht="21"/>
    <row r="259" s="244" customFormat="1" ht="21"/>
    <row r="260" s="244" customFormat="1" ht="21"/>
    <row r="261" s="244" customFormat="1" ht="21"/>
    <row r="262" s="244" customFormat="1" ht="21"/>
    <row r="263" s="244" customFormat="1" ht="21"/>
    <row r="264" s="244" customFormat="1" ht="21"/>
    <row r="265" s="244" customFormat="1" ht="21"/>
    <row r="266" s="244" customFormat="1" ht="21"/>
    <row r="267" s="244" customFormat="1" ht="21"/>
    <row r="268" s="244" customFormat="1" ht="21"/>
    <row r="269" s="244" customFormat="1" ht="21"/>
    <row r="270" s="244" customFormat="1" ht="21"/>
    <row r="271" s="244" customFormat="1" ht="21"/>
    <row r="272" s="244" customFormat="1" ht="21"/>
    <row r="273" s="244" customFormat="1" ht="21"/>
    <row r="274" s="244" customFormat="1" ht="21"/>
    <row r="275" s="244" customFormat="1" ht="21"/>
    <row r="276" s="244" customFormat="1" ht="21"/>
    <row r="277" s="244" customFormat="1" ht="21"/>
    <row r="278" s="244" customFormat="1" ht="21"/>
    <row r="279" s="244" customFormat="1" ht="21"/>
    <row r="280" s="244" customFormat="1" ht="21"/>
    <row r="281" s="244" customFormat="1" ht="21"/>
    <row r="282" s="244" customFormat="1" ht="21"/>
    <row r="283" s="244" customFormat="1" ht="21"/>
    <row r="284" s="244" customFormat="1" ht="21"/>
    <row r="285" s="244" customFormat="1" ht="21"/>
    <row r="286" s="244" customFormat="1" ht="21"/>
    <row r="287" s="244" customFormat="1" ht="21"/>
    <row r="288" s="244" customFormat="1" ht="21"/>
    <row r="289" s="244" customFormat="1" ht="21"/>
    <row r="290" s="244" customFormat="1" ht="21"/>
    <row r="291" s="244" customFormat="1" ht="21"/>
    <row r="292" s="244" customFormat="1" ht="21"/>
    <row r="293" s="244" customFormat="1" ht="21"/>
    <row r="294" s="244" customFormat="1" ht="21"/>
    <row r="295" s="244" customFormat="1" ht="21"/>
    <row r="296" s="244" customFormat="1" ht="21"/>
    <row r="297" s="244" customFormat="1" ht="21"/>
    <row r="298" s="244" customFormat="1" ht="21"/>
    <row r="299" s="244" customFormat="1" ht="21"/>
    <row r="300" s="244" customFormat="1" ht="21"/>
    <row r="301" s="244" customFormat="1" ht="21"/>
    <row r="302" s="244" customFormat="1" ht="21"/>
    <row r="303" s="244" customFormat="1" ht="21"/>
    <row r="304" s="244" customFormat="1" ht="21"/>
    <row r="305" s="244" customFormat="1" ht="21"/>
    <row r="306" s="244" customFormat="1" ht="21"/>
    <row r="307" s="244" customFormat="1" ht="21"/>
    <row r="308" s="244" customFormat="1" ht="21"/>
    <row r="309" s="244" customFormat="1" ht="21"/>
    <row r="310" s="244" customFormat="1" ht="21"/>
    <row r="311" s="244" customFormat="1" ht="21"/>
    <row r="312" s="244" customFormat="1" ht="21"/>
    <row r="313" s="244" customFormat="1" ht="21"/>
    <row r="314" s="244" customFormat="1" ht="21"/>
    <row r="315" s="244" customFormat="1" ht="21"/>
    <row r="316" s="244" customFormat="1" ht="21"/>
    <row r="317" s="244" customFormat="1" ht="21"/>
    <row r="318" s="244" customFormat="1" ht="21"/>
    <row r="319" s="244" customFormat="1" ht="21"/>
    <row r="320" s="244" customFormat="1" ht="21"/>
    <row r="321" s="244" customFormat="1" ht="21"/>
    <row r="322" s="244" customFormat="1" ht="21"/>
    <row r="323" s="244" customFormat="1" ht="21"/>
    <row r="324" s="244" customFormat="1" ht="21"/>
    <row r="325" s="244" customFormat="1" ht="21"/>
    <row r="326" s="244" customFormat="1" ht="21"/>
    <row r="327" s="244" customFormat="1" ht="21"/>
    <row r="328" s="244" customFormat="1" ht="21"/>
    <row r="329" s="244" customFormat="1" ht="21"/>
    <row r="330" s="244" customFormat="1" ht="21"/>
    <row r="331" s="244" customFormat="1" ht="21"/>
    <row r="332" s="244" customFormat="1" ht="21"/>
    <row r="333" s="244" customFormat="1" ht="21"/>
    <row r="334" s="244" customFormat="1" ht="21"/>
    <row r="335" s="244" customFormat="1" ht="21"/>
    <row r="336" s="244" customFormat="1" ht="21"/>
    <row r="337" s="244" customFormat="1" ht="21"/>
    <row r="338" s="244" customFormat="1" ht="21"/>
    <row r="339" s="244" customFormat="1" ht="21"/>
    <row r="340" s="244" customFormat="1" ht="21"/>
    <row r="341" s="244" customFormat="1" ht="21"/>
    <row r="342" s="244" customFormat="1" ht="21"/>
    <row r="343" s="244" customFormat="1" ht="21"/>
    <row r="344" s="244" customFormat="1" ht="21"/>
    <row r="345" s="244" customFormat="1" ht="21"/>
    <row r="346" s="244" customFormat="1" ht="21"/>
    <row r="347" s="244" customFormat="1" ht="21"/>
    <row r="348" s="244" customFormat="1" ht="21"/>
    <row r="349" s="244" customFormat="1" ht="21"/>
    <row r="350" s="244" customFormat="1" ht="21"/>
    <row r="351" s="244" customFormat="1" ht="21"/>
    <row r="352" s="244" customFormat="1" ht="21"/>
    <row r="353" s="244" customFormat="1" ht="21"/>
    <row r="354" s="244" customFormat="1" ht="21"/>
    <row r="355" s="244" customFormat="1" ht="21"/>
    <row r="356" s="244" customFormat="1" ht="21"/>
    <row r="357" s="244" customFormat="1" ht="21"/>
    <row r="358" s="244" customFormat="1" ht="21"/>
    <row r="359" s="244" customFormat="1" ht="21"/>
    <row r="360" s="244" customFormat="1" ht="21"/>
    <row r="361" s="244" customFormat="1" ht="21"/>
    <row r="362" s="244" customFormat="1" ht="21"/>
    <row r="363" s="244" customFormat="1" ht="21"/>
    <row r="364" s="244" customFormat="1" ht="21"/>
    <row r="365" s="244" customFormat="1" ht="21"/>
    <row r="366" s="244" customFormat="1" ht="21"/>
    <row r="367" s="244" customFormat="1" ht="21"/>
    <row r="368" s="244" customFormat="1" ht="21"/>
    <row r="369" s="244" customFormat="1" ht="21"/>
    <row r="370" s="244" customFormat="1" ht="21"/>
    <row r="371" s="244" customFormat="1" ht="21"/>
    <row r="372" s="244" customFormat="1" ht="21"/>
    <row r="373" s="244" customFormat="1" ht="21"/>
    <row r="374" s="244" customFormat="1" ht="21"/>
    <row r="375" s="244" customFormat="1" ht="21"/>
    <row r="376" s="244" customFormat="1" ht="21"/>
    <row r="377" s="244" customFormat="1" ht="21"/>
    <row r="378" s="244" customFormat="1" ht="21"/>
    <row r="379" s="244" customFormat="1" ht="21"/>
    <row r="380" s="244" customFormat="1" ht="21"/>
    <row r="381" s="244" customFormat="1" ht="21"/>
    <row r="382" s="244" customFormat="1" ht="21"/>
    <row r="383" s="244" customFormat="1" ht="21"/>
    <row r="384" s="244" customFormat="1" ht="21"/>
    <row r="385" s="244" customFormat="1" ht="21"/>
    <row r="386" s="244" customFormat="1" ht="21"/>
    <row r="387" s="244" customFormat="1" ht="21"/>
    <row r="388" s="244" customFormat="1" ht="21"/>
    <row r="389" s="244" customFormat="1" ht="21"/>
    <row r="390" s="244" customFormat="1" ht="21"/>
    <row r="391" s="244" customFormat="1" ht="21"/>
    <row r="392" s="244" customFormat="1" ht="21"/>
    <row r="393" s="244" customFormat="1" ht="21"/>
    <row r="394" s="244" customFormat="1" ht="21"/>
    <row r="395" s="244" customFormat="1" ht="21"/>
    <row r="396" s="244" customFormat="1" ht="21"/>
    <row r="397" s="244" customFormat="1" ht="21"/>
    <row r="398" s="244" customFormat="1" ht="21"/>
    <row r="399" s="244" customFormat="1" ht="21"/>
    <row r="400" s="244" customFormat="1" ht="21"/>
    <row r="401" s="244" customFormat="1" ht="21"/>
    <row r="402" s="244" customFormat="1" ht="21"/>
    <row r="403" s="244" customFormat="1" ht="21"/>
    <row r="404" s="244" customFormat="1" ht="21"/>
    <row r="405" s="244" customFormat="1" ht="21"/>
    <row r="406" s="244" customFormat="1" ht="21"/>
    <row r="407" s="244" customFormat="1" ht="21"/>
    <row r="408" s="244" customFormat="1" ht="21"/>
    <row r="409" s="244" customFormat="1" ht="21"/>
    <row r="410" s="244" customFormat="1" ht="21"/>
    <row r="411" s="244" customFormat="1" ht="21"/>
    <row r="412" s="244" customFormat="1" ht="21"/>
    <row r="413" s="244" customFormat="1" ht="21"/>
    <row r="414" s="244" customFormat="1" ht="21"/>
    <row r="415" s="244" customFormat="1" ht="21"/>
    <row r="416" s="244" customFormat="1" ht="21"/>
    <row r="417" s="244" customFormat="1" ht="21"/>
    <row r="418" s="244" customFormat="1" ht="21"/>
    <row r="419" s="244" customFormat="1" ht="21"/>
    <row r="420" s="244" customFormat="1" ht="21"/>
    <row r="421" s="244" customFormat="1" ht="21"/>
    <row r="422" s="244" customFormat="1" ht="21"/>
    <row r="423" s="244" customFormat="1" ht="21"/>
    <row r="424" s="244" customFormat="1" ht="21"/>
    <row r="425" s="244" customFormat="1" ht="21"/>
    <row r="426" s="244" customFormat="1" ht="21"/>
    <row r="427" s="244" customFormat="1" ht="21"/>
    <row r="428" s="244" customFormat="1" ht="21"/>
    <row r="429" s="244" customFormat="1" ht="21"/>
    <row r="430" s="244" customFormat="1" ht="21"/>
    <row r="431" s="244" customFormat="1" ht="21"/>
    <row r="432" s="244" customFormat="1" ht="21"/>
    <row r="433" s="244" customFormat="1" ht="21"/>
    <row r="434" s="244" customFormat="1" ht="21"/>
    <row r="435" s="244" customFormat="1" ht="21"/>
    <row r="436" s="244" customFormat="1" ht="21"/>
    <row r="437" s="244" customFormat="1" ht="21"/>
    <row r="438" s="244" customFormat="1" ht="21"/>
    <row r="439" s="244" customFormat="1" ht="21"/>
    <row r="440" s="244" customFormat="1" ht="21"/>
    <row r="441" s="244" customFormat="1" ht="21"/>
    <row r="442" s="244" customFormat="1" ht="21"/>
    <row r="443" s="244" customFormat="1" ht="21"/>
    <row r="444" s="244" customFormat="1" ht="21"/>
    <row r="445" s="244" customFormat="1" ht="21"/>
    <row r="446" s="244" customFormat="1" ht="21"/>
    <row r="447" s="244" customFormat="1" ht="21"/>
    <row r="448" s="244" customFormat="1" ht="21"/>
    <row r="449" s="244" customFormat="1" ht="21"/>
    <row r="450" s="244" customFormat="1" ht="21"/>
    <row r="451" s="244" customFormat="1" ht="21"/>
    <row r="452" s="244" customFormat="1" ht="21"/>
    <row r="453" s="244" customFormat="1" ht="21"/>
    <row r="454" s="244" customFormat="1" ht="21"/>
    <row r="455" s="244" customFormat="1" ht="21"/>
    <row r="456" s="244" customFormat="1" ht="21"/>
    <row r="457" s="244" customFormat="1" ht="21"/>
    <row r="458" s="244" customFormat="1" ht="21"/>
    <row r="459" s="244" customFormat="1" ht="21"/>
    <row r="460" s="244" customFormat="1" ht="21"/>
    <row r="461" s="244" customFormat="1" ht="21"/>
    <row r="462" s="244" customFormat="1" ht="21"/>
    <row r="463" s="244" customFormat="1" ht="21"/>
    <row r="464" s="244" customFormat="1" ht="21"/>
    <row r="465" s="244" customFormat="1" ht="21"/>
    <row r="466" s="244" customFormat="1" ht="21"/>
    <row r="467" s="244" customFormat="1" ht="21"/>
    <row r="468" s="244" customFormat="1" ht="21"/>
    <row r="469" s="244" customFormat="1" ht="21"/>
    <row r="470" s="244" customFormat="1" ht="21"/>
    <row r="471" s="244" customFormat="1" ht="21"/>
    <row r="472" s="244" customFormat="1" ht="21"/>
    <row r="473" s="244" customFormat="1" ht="21"/>
    <row r="474" s="244" customFormat="1" ht="21"/>
    <row r="475" s="244" customFormat="1" ht="21"/>
    <row r="476" s="244" customFormat="1" ht="21"/>
    <row r="477" s="244" customFormat="1" ht="21"/>
    <row r="478" s="244" customFormat="1" ht="21"/>
    <row r="479" s="244" customFormat="1" ht="21"/>
    <row r="480" s="244" customFormat="1" ht="21"/>
    <row r="481" s="244" customFormat="1" ht="21"/>
    <row r="482" s="244" customFormat="1" ht="21"/>
    <row r="483" s="244" customFormat="1" ht="21"/>
    <row r="484" s="244" customFormat="1" ht="21"/>
    <row r="485" s="244" customFormat="1" ht="21"/>
    <row r="486" s="244" customFormat="1" ht="21"/>
    <row r="487" s="244" customFormat="1" ht="21"/>
    <row r="488" s="244" customFormat="1" ht="21"/>
    <row r="489" s="244" customFormat="1" ht="21"/>
    <row r="490" s="244" customFormat="1" ht="21"/>
    <row r="491" s="244" customFormat="1" ht="21"/>
    <row r="492" s="244" customFormat="1" ht="21"/>
    <row r="493" s="244" customFormat="1" ht="21"/>
    <row r="494" s="244" customFormat="1" ht="21"/>
    <row r="495" s="244" customFormat="1" ht="21"/>
    <row r="496" s="244" customFormat="1" ht="21"/>
    <row r="497" s="244" customFormat="1" ht="21"/>
    <row r="498" s="244" customFormat="1" ht="21"/>
    <row r="499" s="244" customFormat="1" ht="21"/>
    <row r="500" s="244" customFormat="1" ht="21"/>
    <row r="501" s="244" customFormat="1" ht="21"/>
    <row r="502" s="244" customFormat="1" ht="21"/>
    <row r="503" s="244" customFormat="1" ht="21"/>
    <row r="504" s="244" customFormat="1" ht="21"/>
    <row r="505" s="244" customFormat="1" ht="21"/>
    <row r="506" s="244" customFormat="1" ht="21"/>
    <row r="507" s="244" customFormat="1" ht="21"/>
    <row r="508" s="244" customFormat="1" ht="21"/>
    <row r="509" s="244" customFormat="1" ht="21"/>
    <row r="510" s="244" customFormat="1" ht="21"/>
    <row r="511" s="244" customFormat="1" ht="21"/>
    <row r="512" s="244" customFormat="1" ht="21"/>
    <row r="513" s="244" customFormat="1" ht="21"/>
    <row r="514" s="244" customFormat="1" ht="21"/>
    <row r="515" s="244" customFormat="1" ht="21"/>
    <row r="516" s="244" customFormat="1" ht="21"/>
    <row r="517" s="244" customFormat="1" ht="21"/>
    <row r="518" s="244" customFormat="1" ht="21"/>
    <row r="519" s="244" customFormat="1" ht="21"/>
    <row r="520" s="244" customFormat="1" ht="21"/>
    <row r="521" s="244" customFormat="1" ht="21"/>
    <row r="522" s="244" customFormat="1" ht="21"/>
    <row r="523" s="244" customFormat="1" ht="21"/>
    <row r="524" s="244" customFormat="1" ht="21"/>
    <row r="525" s="244" customFormat="1" ht="21"/>
    <row r="526" s="244" customFormat="1" ht="21"/>
    <row r="527" s="244" customFormat="1" ht="21"/>
    <row r="528" s="244" customFormat="1" ht="21"/>
    <row r="529" s="244" customFormat="1" ht="21"/>
    <row r="530" s="244" customFormat="1" ht="21"/>
    <row r="531" s="244" customFormat="1" ht="21"/>
    <row r="532" s="244" customFormat="1" ht="21"/>
    <row r="533" s="244" customFormat="1" ht="21"/>
    <row r="534" s="244" customFormat="1" ht="21"/>
    <row r="535" s="244" customFormat="1" ht="21"/>
    <row r="536" s="244" customFormat="1" ht="21"/>
    <row r="537" s="244" customFormat="1" ht="21"/>
    <row r="538" s="244" customFormat="1" ht="21"/>
    <row r="539" s="244" customFormat="1" ht="21"/>
    <row r="540" s="244" customFormat="1" ht="21"/>
    <row r="541" s="244" customFormat="1" ht="21"/>
    <row r="542" s="244" customFormat="1" ht="21"/>
    <row r="543" s="244" customFormat="1" ht="21"/>
    <row r="544" s="244" customFormat="1" ht="21"/>
    <row r="545" s="244" customFormat="1" ht="21"/>
    <row r="546" s="244" customFormat="1" ht="21"/>
    <row r="547" s="244" customFormat="1" ht="21"/>
    <row r="548" s="244" customFormat="1" ht="21"/>
    <row r="549" s="244" customFormat="1" ht="21"/>
    <row r="550" s="244" customFormat="1" ht="21"/>
    <row r="551" s="244" customFormat="1" ht="21"/>
    <row r="552" s="244" customFormat="1" ht="21"/>
    <row r="553" s="244" customFormat="1" ht="21"/>
    <row r="554" s="244" customFormat="1" ht="21"/>
    <row r="555" s="244" customFormat="1" ht="21"/>
    <row r="556" s="244" customFormat="1" ht="21"/>
    <row r="557" s="244" customFormat="1" ht="21"/>
    <row r="558" s="244" customFormat="1" ht="21"/>
    <row r="559" s="244" customFormat="1" ht="21"/>
    <row r="560" s="244" customFormat="1" ht="21"/>
    <row r="561" s="244" customFormat="1" ht="21"/>
    <row r="562" s="244" customFormat="1" ht="21"/>
    <row r="563" s="244" customFormat="1" ht="21"/>
    <row r="564" s="244" customFormat="1" ht="21"/>
    <row r="565" s="244" customFormat="1" ht="21"/>
    <row r="566" s="244" customFormat="1" ht="21"/>
    <row r="567" s="244" customFormat="1" ht="21"/>
    <row r="568" s="244" customFormat="1" ht="21"/>
    <row r="569" s="244" customFormat="1" ht="21"/>
    <row r="570" s="244" customFormat="1" ht="21"/>
    <row r="571" s="244" customFormat="1" ht="21"/>
    <row r="572" s="244" customFormat="1" ht="21"/>
    <row r="573" s="244" customFormat="1" ht="21"/>
    <row r="574" s="244" customFormat="1" ht="21"/>
    <row r="575" s="244" customFormat="1" ht="21"/>
    <row r="576" s="244" customFormat="1" ht="21"/>
    <row r="577" s="244" customFormat="1" ht="21"/>
    <row r="578" s="244" customFormat="1" ht="21"/>
    <row r="579" s="244" customFormat="1" ht="21"/>
    <row r="580" s="244" customFormat="1" ht="21"/>
    <row r="581" s="244" customFormat="1" ht="21"/>
    <row r="582" s="244" customFormat="1" ht="21"/>
    <row r="583" s="244" customFormat="1" ht="21"/>
    <row r="584" s="244" customFormat="1" ht="21"/>
    <row r="585" s="244" customFormat="1" ht="21"/>
    <row r="586" s="244" customFormat="1" ht="21"/>
    <row r="587" s="244" customFormat="1" ht="21"/>
    <row r="588" s="244" customFormat="1" ht="21"/>
    <row r="589" s="244" customFormat="1" ht="21"/>
    <row r="590" s="244" customFormat="1" ht="21"/>
    <row r="591" s="244" customFormat="1" ht="21"/>
    <row r="592" s="244" customFormat="1" ht="21"/>
    <row r="593" s="244" customFormat="1" ht="21"/>
    <row r="594" s="244" customFormat="1" ht="21"/>
    <row r="595" s="244" customFormat="1" ht="21"/>
    <row r="596" s="244" customFormat="1" ht="21"/>
    <row r="597" s="244" customFormat="1" ht="21"/>
    <row r="598" s="244" customFormat="1" ht="21"/>
    <row r="599" s="244" customFormat="1" ht="21"/>
    <row r="600" s="244" customFormat="1" ht="21"/>
    <row r="601" s="244" customFormat="1" ht="21"/>
    <row r="602" s="244" customFormat="1" ht="21"/>
    <row r="603" s="244" customFormat="1" ht="21"/>
    <row r="604" s="244" customFormat="1" ht="21"/>
    <row r="605" s="244" customFormat="1" ht="21"/>
    <row r="606" s="244" customFormat="1" ht="21"/>
    <row r="607" s="244" customFormat="1" ht="21"/>
    <row r="608" s="244" customFormat="1" ht="21"/>
    <row r="609" s="244" customFormat="1" ht="21"/>
    <row r="610" s="244" customFormat="1" ht="21"/>
    <row r="611" s="244" customFormat="1" ht="21"/>
    <row r="612" s="244" customFormat="1" ht="21"/>
    <row r="613" s="244" customFormat="1" ht="21"/>
    <row r="614" s="244" customFormat="1" ht="21"/>
    <row r="615" s="244" customFormat="1" ht="21"/>
    <row r="616" s="244" customFormat="1" ht="21"/>
    <row r="617" s="244" customFormat="1" ht="21"/>
    <row r="618" s="244" customFormat="1" ht="21"/>
    <row r="619" s="244" customFormat="1" ht="21"/>
    <row r="620" s="244" customFormat="1" ht="21"/>
    <row r="621" s="244" customFormat="1" ht="21"/>
  </sheetData>
  <sheetProtection/>
  <mergeCells count="19">
    <mergeCell ref="C15:D15"/>
    <mergeCell ref="A52:D52"/>
    <mergeCell ref="A55:D55"/>
    <mergeCell ref="A48:D48"/>
    <mergeCell ref="A51:D51"/>
    <mergeCell ref="A54:C54"/>
    <mergeCell ref="A53:C53"/>
    <mergeCell ref="A49:D49"/>
    <mergeCell ref="A50:D50"/>
    <mergeCell ref="A13:D13"/>
    <mergeCell ref="B16:C16"/>
    <mergeCell ref="B33:C33"/>
    <mergeCell ref="D28:D30"/>
    <mergeCell ref="A9:D9"/>
    <mergeCell ref="A11:D11"/>
    <mergeCell ref="A12:D12"/>
    <mergeCell ref="A10:D10"/>
    <mergeCell ref="D21:D22"/>
    <mergeCell ref="C14:D14"/>
  </mergeCells>
  <printOptions/>
  <pageMargins left="0.984251968503937" right="0" top="0.7874015748031497" bottom="0.984251968503937" header="0.5118110236220472" footer="0.31496062992125984"/>
  <pageSetup horizontalDpi="600" verticalDpi="600" orientation="portrait" paperSize="9" scale="67" r:id="rId1"/>
  <headerFooter alignWithMargins="0">
    <oddHeader>&amp;C&amp;"Angsana New,ตัวหนา"&amp;18ข้อมูลการดำเนินงานคณะวิศวกรรมศาสตร์  มหาวิทยาลัยสงขลานครินทร์  ประจำปีการศึกษา 2544 /งปม.2544&amp;R&amp;"Angsana New,ตัวหนา"&amp;18
F-Data-EQ 01-1,2,3-0 V.1: May-45   1/1</oddHeader>
    <oddFooter>&amp;Cหน้า 1-1</oddFooter>
  </headerFooter>
  <rowBreaks count="1" manualBreakCount="1">
    <brk id="5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SheetLayoutView="100" zoomScalePageLayoutView="0" workbookViewId="0" topLeftCell="A48">
      <selection activeCell="G67" sqref="G67:L67"/>
    </sheetView>
  </sheetViews>
  <sheetFormatPr defaultColWidth="9.140625" defaultRowHeight="21.75"/>
  <cols>
    <col min="1" max="1" width="48.57421875" style="10" customWidth="1"/>
    <col min="2" max="2" width="7.28125" style="10" customWidth="1"/>
    <col min="3" max="3" width="11.7109375" style="10" customWidth="1"/>
    <col min="4" max="4" width="7.57421875" style="10" customWidth="1"/>
    <col min="5" max="5" width="5.57421875" style="10" customWidth="1"/>
    <col min="6" max="6" width="5.00390625" style="10" customWidth="1"/>
    <col min="7" max="7" width="5.28125" style="10" customWidth="1"/>
    <col min="8" max="8" width="5.00390625" style="10" customWidth="1"/>
    <col min="9" max="9" width="5.140625" style="10" customWidth="1"/>
    <col min="10" max="10" width="5.421875" style="10" customWidth="1"/>
    <col min="11" max="11" width="4.7109375" style="10" customWidth="1"/>
    <col min="12" max="12" width="5.57421875" style="10" customWidth="1"/>
    <col min="13" max="16384" width="9.140625" style="10" customWidth="1"/>
  </cols>
  <sheetData>
    <row r="1" spans="1:12" ht="26.25">
      <c r="A1" s="305" t="s">
        <v>223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6:12" ht="26.25">
      <c r="F2" s="306" t="s">
        <v>236</v>
      </c>
      <c r="G2" s="306"/>
      <c r="H2" s="306"/>
      <c r="I2" s="306"/>
      <c r="J2" s="306"/>
      <c r="K2" s="306"/>
      <c r="L2" s="306"/>
    </row>
    <row r="3" spans="1:12" ht="26.25" customHeight="1">
      <c r="A3" s="307" t="s">
        <v>168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ht="23.25" customHeight="1">
      <c r="A4" s="201" t="s">
        <v>220</v>
      </c>
      <c r="B4" s="200"/>
      <c r="C4" s="200"/>
      <c r="D4" s="200"/>
      <c r="E4" s="313" t="s">
        <v>219</v>
      </c>
      <c r="F4" s="313"/>
      <c r="G4" s="313"/>
      <c r="H4" s="313"/>
      <c r="I4" s="313"/>
      <c r="J4" s="313"/>
      <c r="K4" s="313"/>
      <c r="L4" s="314"/>
    </row>
    <row r="5" spans="1:12" ht="25.5" customHeight="1">
      <c r="A5" s="308" t="s">
        <v>6</v>
      </c>
      <c r="B5" s="310" t="s">
        <v>169</v>
      </c>
      <c r="C5" s="310" t="s">
        <v>170</v>
      </c>
      <c r="D5" s="310" t="s">
        <v>171</v>
      </c>
      <c r="E5" s="312" t="s">
        <v>7</v>
      </c>
      <c r="F5" s="312"/>
      <c r="G5" s="312"/>
      <c r="H5" s="312"/>
      <c r="I5" s="312"/>
      <c r="J5" s="312"/>
      <c r="K5" s="312"/>
      <c r="L5" s="312"/>
    </row>
    <row r="6" spans="1:12" ht="61.5" customHeight="1">
      <c r="A6" s="309"/>
      <c r="B6" s="311"/>
      <c r="C6" s="311"/>
      <c r="D6" s="311"/>
      <c r="E6" s="50" t="s">
        <v>8</v>
      </c>
      <c r="F6" s="50" t="s">
        <v>9</v>
      </c>
      <c r="G6" s="50" t="s">
        <v>10</v>
      </c>
      <c r="H6" s="50" t="s">
        <v>11</v>
      </c>
      <c r="I6" s="50" t="s">
        <v>12</v>
      </c>
      <c r="J6" s="50" t="s">
        <v>13</v>
      </c>
      <c r="K6" s="50" t="s">
        <v>59</v>
      </c>
      <c r="L6" s="50" t="s">
        <v>14</v>
      </c>
    </row>
    <row r="7" spans="1:12" ht="22.5" customHeight="1">
      <c r="A7" s="29" t="s">
        <v>15</v>
      </c>
      <c r="B7" s="70"/>
      <c r="C7" s="70"/>
      <c r="D7" s="70"/>
      <c r="E7" s="182"/>
      <c r="F7" s="182"/>
      <c r="G7" s="182"/>
      <c r="H7" s="182"/>
      <c r="I7" s="182"/>
      <c r="J7" s="184">
        <v>3.32</v>
      </c>
      <c r="K7" s="184"/>
      <c r="L7" s="71"/>
    </row>
    <row r="8" spans="1:12" ht="23.25">
      <c r="A8" s="32" t="s">
        <v>54</v>
      </c>
      <c r="B8" s="33"/>
      <c r="C8" s="33"/>
      <c r="D8" s="33"/>
      <c r="E8" s="34"/>
      <c r="F8" s="35"/>
      <c r="G8" s="35"/>
      <c r="H8" s="35"/>
      <c r="I8" s="35"/>
      <c r="J8" s="35"/>
      <c r="K8" s="36"/>
      <c r="L8" s="37"/>
    </row>
    <row r="9" spans="1:12" ht="23.25">
      <c r="A9" s="32" t="s">
        <v>55</v>
      </c>
      <c r="B9" s="33"/>
      <c r="C9" s="33"/>
      <c r="D9" s="33"/>
      <c r="E9" s="34"/>
      <c r="F9" s="35"/>
      <c r="G9" s="35"/>
      <c r="H9" s="35"/>
      <c r="I9" s="35"/>
      <c r="J9" s="35"/>
      <c r="K9" s="36"/>
      <c r="L9" s="37"/>
    </row>
    <row r="10" spans="1:12" ht="23.25">
      <c r="A10" s="32" t="s">
        <v>56</v>
      </c>
      <c r="B10" s="33"/>
      <c r="C10" s="33"/>
      <c r="D10" s="33"/>
      <c r="E10" s="34"/>
      <c r="F10" s="35"/>
      <c r="G10" s="35"/>
      <c r="H10" s="35"/>
      <c r="I10" s="35"/>
      <c r="J10" s="35"/>
      <c r="K10" s="36"/>
      <c r="L10" s="37"/>
    </row>
    <row r="11" spans="1:12" ht="23.25">
      <c r="A11" s="32" t="s">
        <v>57</v>
      </c>
      <c r="B11" s="33"/>
      <c r="C11" s="33"/>
      <c r="D11" s="33"/>
      <c r="E11" s="34"/>
      <c r="F11" s="35"/>
      <c r="G11" s="35"/>
      <c r="H11" s="35"/>
      <c r="I11" s="35"/>
      <c r="J11" s="35"/>
      <c r="K11" s="36"/>
      <c r="L11" s="37"/>
    </row>
    <row r="12" spans="1:12" ht="51.75" customHeight="1">
      <c r="A12" s="72" t="s">
        <v>80</v>
      </c>
      <c r="B12" s="33"/>
      <c r="C12" s="33"/>
      <c r="D12" s="33"/>
      <c r="E12" s="34"/>
      <c r="F12" s="35"/>
      <c r="G12" s="35"/>
      <c r="H12" s="35"/>
      <c r="I12" s="35"/>
      <c r="J12" s="35"/>
      <c r="K12" s="36"/>
      <c r="L12" s="37"/>
    </row>
    <row r="13" spans="1:12" ht="50.25" customHeight="1">
      <c r="A13" s="72" t="s">
        <v>93</v>
      </c>
      <c r="B13" s="33"/>
      <c r="C13" s="33"/>
      <c r="D13" s="33"/>
      <c r="E13" s="34"/>
      <c r="F13" s="35"/>
      <c r="G13" s="35"/>
      <c r="H13" s="35"/>
      <c r="I13" s="35"/>
      <c r="J13" s="35"/>
      <c r="K13" s="36"/>
      <c r="L13" s="37"/>
    </row>
    <row r="14" spans="1:12" ht="49.5" customHeight="1">
      <c r="A14" s="73" t="s">
        <v>92</v>
      </c>
      <c r="B14" s="33"/>
      <c r="C14" s="33"/>
      <c r="D14" s="33"/>
      <c r="E14" s="34"/>
      <c r="F14" s="35"/>
      <c r="G14" s="35"/>
      <c r="H14" s="35"/>
      <c r="I14" s="35"/>
      <c r="J14" s="35"/>
      <c r="K14" s="36"/>
      <c r="L14" s="37"/>
    </row>
    <row r="15" spans="1:12" ht="23.25">
      <c r="A15" s="32" t="s">
        <v>16</v>
      </c>
      <c r="B15" s="33"/>
      <c r="C15" s="33"/>
      <c r="D15" s="33"/>
      <c r="E15" s="34"/>
      <c r="F15" s="35"/>
      <c r="G15" s="35"/>
      <c r="H15" s="35"/>
      <c r="I15" s="35"/>
      <c r="J15" s="35"/>
      <c r="K15" s="36"/>
      <c r="L15" s="37"/>
    </row>
    <row r="16" spans="1:12" ht="23.25">
      <c r="A16" s="74" t="s">
        <v>17</v>
      </c>
      <c r="B16" s="75"/>
      <c r="C16" s="75"/>
      <c r="D16" s="75"/>
      <c r="E16" s="76"/>
      <c r="F16" s="77"/>
      <c r="G16" s="77"/>
      <c r="H16" s="77"/>
      <c r="I16" s="77"/>
      <c r="J16" s="77"/>
      <c r="K16" s="78"/>
      <c r="L16" s="79"/>
    </row>
    <row r="17" spans="1:12" ht="23.25">
      <c r="A17" s="80" t="s">
        <v>3</v>
      </c>
      <c r="B17" s="80"/>
      <c r="C17" s="80"/>
      <c r="D17" s="80"/>
      <c r="E17" s="185"/>
      <c r="F17" s="185"/>
      <c r="G17" s="185"/>
      <c r="H17" s="185"/>
      <c r="I17" s="185"/>
      <c r="J17" s="47"/>
      <c r="K17" s="186"/>
      <c r="L17" s="185"/>
    </row>
    <row r="18" spans="1:12" ht="23.25">
      <c r="A18" s="29" t="s">
        <v>79</v>
      </c>
      <c r="B18" s="70"/>
      <c r="C18" s="70"/>
      <c r="D18" s="70"/>
      <c r="E18" s="183"/>
      <c r="F18" s="183"/>
      <c r="G18" s="183"/>
      <c r="H18" s="183"/>
      <c r="I18" s="183"/>
      <c r="J18" s="184">
        <v>3.29</v>
      </c>
      <c r="K18" s="184"/>
      <c r="L18" s="187"/>
    </row>
    <row r="19" spans="1:12" ht="23.25">
      <c r="A19" s="32" t="s">
        <v>104</v>
      </c>
      <c r="B19" s="33"/>
      <c r="C19" s="33"/>
      <c r="D19" s="33"/>
      <c r="E19" s="34"/>
      <c r="F19" s="35"/>
      <c r="G19" s="35"/>
      <c r="H19" s="35"/>
      <c r="I19" s="35"/>
      <c r="J19" s="35"/>
      <c r="K19" s="36"/>
      <c r="L19" s="37"/>
    </row>
    <row r="20" spans="1:12" ht="23.25">
      <c r="A20" s="32" t="s">
        <v>18</v>
      </c>
      <c r="B20" s="33"/>
      <c r="C20" s="33"/>
      <c r="D20" s="33"/>
      <c r="E20" s="34"/>
      <c r="F20" s="35"/>
      <c r="G20" s="35"/>
      <c r="H20" s="35"/>
      <c r="I20" s="35"/>
      <c r="J20" s="35"/>
      <c r="K20" s="36"/>
      <c r="L20" s="37"/>
    </row>
    <row r="21" spans="1:12" ht="23.25">
      <c r="A21" s="32" t="s">
        <v>19</v>
      </c>
      <c r="B21" s="33"/>
      <c r="C21" s="33"/>
      <c r="D21" s="33"/>
      <c r="E21" s="34"/>
      <c r="F21" s="35"/>
      <c r="G21" s="35"/>
      <c r="H21" s="35"/>
      <c r="I21" s="35"/>
      <c r="J21" s="35"/>
      <c r="K21" s="36"/>
      <c r="L21" s="37"/>
    </row>
    <row r="22" spans="1:12" ht="23.25">
      <c r="A22" s="32" t="s">
        <v>20</v>
      </c>
      <c r="B22" s="63"/>
      <c r="C22" s="63"/>
      <c r="D22" s="63"/>
      <c r="E22" s="64"/>
      <c r="F22" s="65"/>
      <c r="G22" s="65"/>
      <c r="H22" s="65"/>
      <c r="I22" s="65"/>
      <c r="J22" s="65"/>
      <c r="K22" s="66"/>
      <c r="L22" s="67"/>
    </row>
    <row r="23" spans="1:12" ht="23.25">
      <c r="A23" s="32" t="s">
        <v>21</v>
      </c>
      <c r="B23" s="38"/>
      <c r="C23" s="38"/>
      <c r="D23" s="38"/>
      <c r="E23" s="39"/>
      <c r="F23" s="40"/>
      <c r="G23" s="40"/>
      <c r="H23" s="40"/>
      <c r="I23" s="40"/>
      <c r="J23" s="40"/>
      <c r="K23" s="41"/>
      <c r="L23" s="42"/>
    </row>
    <row r="24" spans="1:12" ht="23.25">
      <c r="A24" s="32" t="s">
        <v>22</v>
      </c>
      <c r="B24" s="38"/>
      <c r="C24" s="38"/>
      <c r="D24" s="38"/>
      <c r="E24" s="39"/>
      <c r="F24" s="40"/>
      <c r="G24" s="40"/>
      <c r="H24" s="40"/>
      <c r="I24" s="40"/>
      <c r="J24" s="40"/>
      <c r="K24" s="41"/>
      <c r="L24" s="42"/>
    </row>
    <row r="25" spans="1:12" ht="23.25">
      <c r="A25" s="32" t="s">
        <v>23</v>
      </c>
      <c r="B25" s="38"/>
      <c r="C25" s="38"/>
      <c r="D25" s="38"/>
      <c r="E25" s="39"/>
      <c r="F25" s="40"/>
      <c r="G25" s="40"/>
      <c r="H25" s="40"/>
      <c r="I25" s="40"/>
      <c r="J25" s="40"/>
      <c r="K25" s="41"/>
      <c r="L25" s="42"/>
    </row>
    <row r="26" spans="1:12" ht="23.25">
      <c r="A26" s="32" t="s">
        <v>24</v>
      </c>
      <c r="B26" s="38"/>
      <c r="C26" s="38"/>
      <c r="D26" s="38"/>
      <c r="E26" s="39"/>
      <c r="F26" s="40"/>
      <c r="G26" s="40"/>
      <c r="H26" s="40"/>
      <c r="I26" s="40"/>
      <c r="J26" s="40"/>
      <c r="K26" s="41"/>
      <c r="L26" s="42"/>
    </row>
    <row r="27" spans="1:12" ht="23.25">
      <c r="A27" s="32" t="s">
        <v>25</v>
      </c>
      <c r="B27" s="38"/>
      <c r="C27" s="38"/>
      <c r="D27" s="38"/>
      <c r="E27" s="39"/>
      <c r="F27" s="40"/>
      <c r="G27" s="40"/>
      <c r="H27" s="40"/>
      <c r="I27" s="40"/>
      <c r="J27" s="40"/>
      <c r="K27" s="41"/>
      <c r="L27" s="42"/>
    </row>
    <row r="28" spans="1:12" ht="23.25">
      <c r="A28" s="32" t="s">
        <v>26</v>
      </c>
      <c r="B28" s="63"/>
      <c r="C28" s="63"/>
      <c r="D28" s="63"/>
      <c r="E28" s="64"/>
      <c r="F28" s="65"/>
      <c r="G28" s="65"/>
      <c r="H28" s="65"/>
      <c r="I28" s="65"/>
      <c r="J28" s="65"/>
      <c r="K28" s="66"/>
      <c r="L28" s="67"/>
    </row>
    <row r="29" spans="1:12" ht="23.25">
      <c r="A29" s="81" t="s">
        <v>27</v>
      </c>
      <c r="B29" s="75"/>
      <c r="C29" s="75"/>
      <c r="D29" s="75"/>
      <c r="E29" s="76"/>
      <c r="F29" s="77"/>
      <c r="G29" s="77"/>
      <c r="H29" s="77"/>
      <c r="I29" s="77"/>
      <c r="J29" s="77"/>
      <c r="K29" s="78"/>
      <c r="L29" s="79"/>
    </row>
    <row r="30" spans="1:12" ht="23.25">
      <c r="A30" s="82" t="s">
        <v>3</v>
      </c>
      <c r="B30" s="82"/>
      <c r="C30" s="82"/>
      <c r="D30" s="82"/>
      <c r="E30" s="47"/>
      <c r="F30" s="47"/>
      <c r="G30" s="47"/>
      <c r="H30" s="47"/>
      <c r="I30" s="47"/>
      <c r="J30" s="47"/>
      <c r="K30" s="48"/>
      <c r="L30" s="47"/>
    </row>
    <row r="31" spans="1:12" ht="23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5"/>
    </row>
    <row r="32" spans="1:12" ht="23.25">
      <c r="A32" s="304" t="s">
        <v>144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</row>
    <row r="33" spans="1:12" ht="26.25">
      <c r="A33" s="305" t="s">
        <v>237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</row>
    <row r="34" spans="1:12" ht="26.25">
      <c r="A34" s="17"/>
      <c r="B34" s="17"/>
      <c r="C34" s="17"/>
      <c r="D34" s="17"/>
      <c r="E34" s="17"/>
      <c r="F34" s="306" t="s">
        <v>238</v>
      </c>
      <c r="G34" s="306"/>
      <c r="H34" s="306"/>
      <c r="I34" s="306"/>
      <c r="J34" s="306"/>
      <c r="K34" s="306"/>
      <c r="L34" s="306"/>
    </row>
    <row r="35" spans="1:12" ht="23.25" customHeight="1">
      <c r="A35" s="308" t="s">
        <v>6</v>
      </c>
      <c r="B35" s="310" t="s">
        <v>169</v>
      </c>
      <c r="C35" s="310" t="s">
        <v>170</v>
      </c>
      <c r="D35" s="310" t="s">
        <v>171</v>
      </c>
      <c r="E35" s="312" t="s">
        <v>7</v>
      </c>
      <c r="F35" s="312"/>
      <c r="G35" s="312"/>
      <c r="H35" s="312"/>
      <c r="I35" s="312"/>
      <c r="J35" s="312"/>
      <c r="K35" s="312"/>
      <c r="L35" s="312"/>
    </row>
    <row r="36" spans="1:12" ht="45.75">
      <c r="A36" s="309"/>
      <c r="B36" s="311"/>
      <c r="C36" s="311"/>
      <c r="D36" s="311"/>
      <c r="E36" s="50" t="s">
        <v>8</v>
      </c>
      <c r="F36" s="50" t="s">
        <v>9</v>
      </c>
      <c r="G36" s="50" t="s">
        <v>10</v>
      </c>
      <c r="H36" s="50" t="s">
        <v>11</v>
      </c>
      <c r="I36" s="50" t="s">
        <v>12</v>
      </c>
      <c r="J36" s="50" t="s">
        <v>13</v>
      </c>
      <c r="K36" s="50" t="s">
        <v>59</v>
      </c>
      <c r="L36" s="50" t="s">
        <v>14</v>
      </c>
    </row>
    <row r="37" spans="1:12" ht="23.25">
      <c r="A37" s="51" t="s">
        <v>28</v>
      </c>
      <c r="B37" s="52"/>
      <c r="C37" s="52"/>
      <c r="D37" s="52"/>
      <c r="E37" s="31"/>
      <c r="F37" s="31"/>
      <c r="G37" s="31"/>
      <c r="H37" s="31"/>
      <c r="I37" s="31"/>
      <c r="J37" s="181">
        <v>3.51</v>
      </c>
      <c r="K37" s="181"/>
      <c r="L37" s="53"/>
    </row>
    <row r="38" spans="1:12" ht="23.25">
      <c r="A38" s="32" t="s">
        <v>29</v>
      </c>
      <c r="B38" s="54"/>
      <c r="C38" s="54"/>
      <c r="D38" s="54"/>
      <c r="E38" s="55"/>
      <c r="F38" s="56"/>
      <c r="G38" s="56"/>
      <c r="H38" s="56"/>
      <c r="I38" s="56"/>
      <c r="J38" s="56"/>
      <c r="K38" s="57"/>
      <c r="L38" s="58"/>
    </row>
    <row r="39" spans="1:12" ht="23.25">
      <c r="A39" s="32" t="s">
        <v>30</v>
      </c>
      <c r="B39" s="59"/>
      <c r="C39" s="60"/>
      <c r="D39" s="60"/>
      <c r="E39" s="60"/>
      <c r="F39" s="61"/>
      <c r="G39" s="61"/>
      <c r="H39" s="61"/>
      <c r="I39" s="61"/>
      <c r="J39" s="61"/>
      <c r="K39" s="62"/>
      <c r="L39" s="59"/>
    </row>
    <row r="40" spans="1:12" ht="23.25">
      <c r="A40" s="32" t="s">
        <v>31</v>
      </c>
      <c r="B40" s="63"/>
      <c r="C40" s="63"/>
      <c r="D40" s="63"/>
      <c r="E40" s="64"/>
      <c r="F40" s="65"/>
      <c r="G40" s="65"/>
      <c r="H40" s="65"/>
      <c r="I40" s="65"/>
      <c r="J40" s="65"/>
      <c r="K40" s="66"/>
      <c r="L40" s="67"/>
    </row>
    <row r="41" spans="1:12" ht="23.25">
      <c r="A41" s="32" t="s">
        <v>32</v>
      </c>
      <c r="B41" s="38"/>
      <c r="C41" s="38"/>
      <c r="D41" s="38"/>
      <c r="E41" s="39"/>
      <c r="F41" s="40"/>
      <c r="G41" s="40"/>
      <c r="H41" s="40"/>
      <c r="I41" s="40"/>
      <c r="J41" s="40"/>
      <c r="K41" s="41"/>
      <c r="L41" s="42"/>
    </row>
    <row r="42" spans="1:12" ht="23.25">
      <c r="A42" s="32" t="s">
        <v>33</v>
      </c>
      <c r="B42" s="38"/>
      <c r="C42" s="38"/>
      <c r="D42" s="38"/>
      <c r="E42" s="39"/>
      <c r="F42" s="40"/>
      <c r="G42" s="40"/>
      <c r="H42" s="40"/>
      <c r="I42" s="40"/>
      <c r="J42" s="40"/>
      <c r="K42" s="41"/>
      <c r="L42" s="42"/>
    </row>
    <row r="43" spans="1:12" ht="23.25">
      <c r="A43" s="32" t="s">
        <v>34</v>
      </c>
      <c r="B43" s="38"/>
      <c r="C43" s="38"/>
      <c r="D43" s="38"/>
      <c r="E43" s="39"/>
      <c r="F43" s="40"/>
      <c r="G43" s="40"/>
      <c r="H43" s="40"/>
      <c r="I43" s="40"/>
      <c r="J43" s="40"/>
      <c r="K43" s="41"/>
      <c r="L43" s="42"/>
    </row>
    <row r="44" spans="1:12" ht="23.25">
      <c r="A44" s="32" t="s">
        <v>35</v>
      </c>
      <c r="B44" s="38"/>
      <c r="C44" s="38"/>
      <c r="D44" s="38"/>
      <c r="E44" s="39"/>
      <c r="F44" s="40"/>
      <c r="G44" s="40"/>
      <c r="H44" s="40"/>
      <c r="I44" s="40"/>
      <c r="J44" s="40"/>
      <c r="K44" s="41"/>
      <c r="L44" s="42"/>
    </row>
    <row r="45" spans="1:12" ht="23.25">
      <c r="A45" s="32" t="s">
        <v>36</v>
      </c>
      <c r="B45" s="68"/>
      <c r="C45" s="68"/>
      <c r="D45" s="68"/>
      <c r="E45" s="44"/>
      <c r="F45" s="45"/>
      <c r="G45" s="45"/>
      <c r="H45" s="45"/>
      <c r="I45" s="45"/>
      <c r="J45" s="45"/>
      <c r="K45" s="69"/>
      <c r="L45" s="43"/>
    </row>
    <row r="46" spans="1:12" ht="23.25">
      <c r="A46" s="47" t="s">
        <v>3</v>
      </c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7"/>
    </row>
    <row r="47" spans="1:12" ht="23.25">
      <c r="A47" s="29" t="s">
        <v>37</v>
      </c>
      <c r="B47" s="30"/>
      <c r="C47" s="30"/>
      <c r="D47" s="30"/>
      <c r="E47" s="31"/>
      <c r="F47" s="31"/>
      <c r="G47" s="31"/>
      <c r="H47" s="31"/>
      <c r="I47" s="31"/>
      <c r="J47" s="181">
        <v>3.69</v>
      </c>
      <c r="K47" s="181"/>
      <c r="L47" s="31"/>
    </row>
    <row r="48" spans="1:12" ht="23.25">
      <c r="A48" s="32" t="s">
        <v>38</v>
      </c>
      <c r="B48" s="33"/>
      <c r="C48" s="33"/>
      <c r="D48" s="33"/>
      <c r="E48" s="34"/>
      <c r="F48" s="35"/>
      <c r="G48" s="35"/>
      <c r="H48" s="35"/>
      <c r="I48" s="35"/>
      <c r="J48" s="35"/>
      <c r="K48" s="36"/>
      <c r="L48" s="37"/>
    </row>
    <row r="49" spans="1:12" ht="23.25">
      <c r="A49" s="32" t="s">
        <v>39</v>
      </c>
      <c r="B49" s="38"/>
      <c r="C49" s="38"/>
      <c r="D49" s="38"/>
      <c r="E49" s="39"/>
      <c r="F49" s="40"/>
      <c r="G49" s="40"/>
      <c r="H49" s="40"/>
      <c r="I49" s="40"/>
      <c r="J49" s="40"/>
      <c r="K49" s="41"/>
      <c r="L49" s="42"/>
    </row>
    <row r="50" spans="1:12" ht="23.25">
      <c r="A50" s="32" t="s">
        <v>40</v>
      </c>
      <c r="B50" s="38"/>
      <c r="C50" s="38"/>
      <c r="D50" s="38"/>
      <c r="E50" s="39"/>
      <c r="F50" s="40"/>
      <c r="G50" s="40"/>
      <c r="H50" s="40"/>
      <c r="I50" s="40"/>
      <c r="J50" s="40"/>
      <c r="K50" s="41"/>
      <c r="L50" s="42"/>
    </row>
    <row r="51" spans="1:12" ht="23.25">
      <c r="A51" s="32" t="s">
        <v>41</v>
      </c>
      <c r="B51" s="38"/>
      <c r="C51" s="38"/>
      <c r="D51" s="38"/>
      <c r="E51" s="39"/>
      <c r="F51" s="40"/>
      <c r="G51" s="40"/>
      <c r="H51" s="40"/>
      <c r="I51" s="40"/>
      <c r="J51" s="40"/>
      <c r="K51" s="41"/>
      <c r="L51" s="42"/>
    </row>
    <row r="52" spans="1:12" ht="23.25">
      <c r="A52" s="32" t="s">
        <v>42</v>
      </c>
      <c r="B52" s="38"/>
      <c r="C52" s="38"/>
      <c r="D52" s="38"/>
      <c r="E52" s="39"/>
      <c r="F52" s="40"/>
      <c r="G52" s="40"/>
      <c r="H52" s="40"/>
      <c r="I52" s="40"/>
      <c r="J52" s="40"/>
      <c r="K52" s="41"/>
      <c r="L52" s="42"/>
    </row>
    <row r="53" spans="1:12" ht="23.25">
      <c r="A53" s="32" t="s">
        <v>43</v>
      </c>
      <c r="B53" s="38"/>
      <c r="C53" s="38"/>
      <c r="D53" s="38"/>
      <c r="E53" s="39"/>
      <c r="F53" s="40"/>
      <c r="G53" s="40"/>
      <c r="H53" s="40"/>
      <c r="I53" s="40"/>
      <c r="J53" s="40"/>
      <c r="K53" s="41"/>
      <c r="L53" s="42"/>
    </row>
    <row r="54" spans="1:12" ht="23.25">
      <c r="A54" s="32" t="s">
        <v>44</v>
      </c>
      <c r="B54" s="43"/>
      <c r="C54" s="68"/>
      <c r="D54" s="68"/>
      <c r="E54" s="44"/>
      <c r="F54" s="45"/>
      <c r="G54" s="45"/>
      <c r="H54" s="45"/>
      <c r="I54" s="45"/>
      <c r="J54" s="45"/>
      <c r="K54" s="46"/>
      <c r="L54" s="43"/>
    </row>
    <row r="55" spans="1:12" ht="23.25">
      <c r="A55" s="47" t="s">
        <v>3</v>
      </c>
      <c r="B55" s="47"/>
      <c r="C55" s="47"/>
      <c r="D55" s="47"/>
      <c r="E55" s="47"/>
      <c r="F55" s="47"/>
      <c r="G55" s="47"/>
      <c r="H55" s="47"/>
      <c r="I55" s="47"/>
      <c r="J55" s="47"/>
      <c r="K55" s="48"/>
      <c r="L55" s="47"/>
    </row>
    <row r="56" spans="1:12" ht="23.25">
      <c r="A56" s="47" t="s">
        <v>81</v>
      </c>
      <c r="B56" s="47"/>
      <c r="C56" s="47"/>
      <c r="D56" s="47"/>
      <c r="E56" s="47"/>
      <c r="F56" s="47"/>
      <c r="G56" s="47"/>
      <c r="H56" s="47"/>
      <c r="I56" s="47"/>
      <c r="J56" s="47">
        <v>3.43</v>
      </c>
      <c r="K56" s="48"/>
      <c r="L56" s="47"/>
    </row>
    <row r="57" spans="1:12" ht="23.25">
      <c r="A57" s="49" t="s">
        <v>228</v>
      </c>
      <c r="B57" s="318" t="s">
        <v>239</v>
      </c>
      <c r="C57" s="318"/>
      <c r="D57" s="318"/>
      <c r="E57" s="318"/>
      <c r="F57" s="318"/>
      <c r="G57" s="318"/>
      <c r="H57" s="318"/>
      <c r="I57" s="318"/>
      <c r="J57" s="318"/>
      <c r="K57" s="318"/>
      <c r="L57" s="319"/>
    </row>
    <row r="58" spans="1:12" ht="23.25">
      <c r="A58" s="49" t="s">
        <v>155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80"/>
    </row>
    <row r="59" spans="1:12" ht="23.25">
      <c r="A59" s="320" t="s">
        <v>172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2"/>
    </row>
    <row r="62" spans="7:12" ht="23.25">
      <c r="G62" s="316"/>
      <c r="H62" s="316"/>
      <c r="I62" s="316"/>
      <c r="J62" s="316"/>
      <c r="K62" s="316"/>
      <c r="L62" s="316"/>
    </row>
    <row r="66" spans="1:12" ht="23.25">
      <c r="A66" s="317" t="s">
        <v>173</v>
      </c>
      <c r="B66" s="317"/>
      <c r="C66" s="317"/>
      <c r="D66" s="316" t="s">
        <v>174</v>
      </c>
      <c r="E66" s="316"/>
      <c r="F66" s="316"/>
      <c r="G66" s="316"/>
      <c r="H66" s="316"/>
      <c r="I66" s="316"/>
      <c r="J66" s="316"/>
      <c r="K66" s="316"/>
      <c r="L66" s="316"/>
    </row>
    <row r="67" spans="7:12" ht="23.25">
      <c r="G67" s="316" t="s">
        <v>266</v>
      </c>
      <c r="H67" s="316"/>
      <c r="I67" s="316"/>
      <c r="J67" s="316"/>
      <c r="K67" s="316"/>
      <c r="L67" s="316"/>
    </row>
    <row r="69" spans="1:12" ht="23.25">
      <c r="A69" s="315" t="s">
        <v>145</v>
      </c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</row>
  </sheetData>
  <sheetProtection/>
  <mergeCells count="24">
    <mergeCell ref="B57:L57"/>
    <mergeCell ref="C35:C36"/>
    <mergeCell ref="D35:D36"/>
    <mergeCell ref="A59:L59"/>
    <mergeCell ref="D5:D6"/>
    <mergeCell ref="E4:L4"/>
    <mergeCell ref="A69:L69"/>
    <mergeCell ref="G67:L67"/>
    <mergeCell ref="A66:C66"/>
    <mergeCell ref="D66:L66"/>
    <mergeCell ref="G62:L62"/>
    <mergeCell ref="A35:A36"/>
    <mergeCell ref="B35:B36"/>
    <mergeCell ref="E35:L35"/>
    <mergeCell ref="A32:L32"/>
    <mergeCell ref="A33:L33"/>
    <mergeCell ref="F34:L34"/>
    <mergeCell ref="A1:L1"/>
    <mergeCell ref="F2:L2"/>
    <mergeCell ref="A3:L3"/>
    <mergeCell ref="A5:A6"/>
    <mergeCell ref="B5:B6"/>
    <mergeCell ref="E5:L5"/>
    <mergeCell ref="C5:C6"/>
  </mergeCells>
  <printOptions/>
  <pageMargins left="0.6299212598425197" right="0.5511811023622047" top="0.984251968503937" bottom="0.984251968503937" header="0.11811023622047245" footer="0.31496062992125984"/>
  <pageSetup horizontalDpi="600" verticalDpi="600" orientation="portrait" paperSize="9" scale="83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="80" zoomScaleSheetLayoutView="80" zoomScalePageLayoutView="0" workbookViewId="0" topLeftCell="A1">
      <selection activeCell="U4" sqref="U4"/>
    </sheetView>
  </sheetViews>
  <sheetFormatPr defaultColWidth="9.140625" defaultRowHeight="21.75"/>
  <cols>
    <col min="1" max="1" width="21.421875" style="0" customWidth="1"/>
    <col min="2" max="2" width="6.00390625" style="0" customWidth="1"/>
    <col min="3" max="3" width="6.421875" style="0" customWidth="1"/>
    <col min="4" max="4" width="5.8515625" style="0" customWidth="1"/>
    <col min="5" max="5" width="7.00390625" style="0" customWidth="1"/>
    <col min="6" max="6" width="5.7109375" style="0" customWidth="1"/>
    <col min="7" max="7" width="6.7109375" style="0" customWidth="1"/>
    <col min="8" max="8" width="5.57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5.140625" style="0" customWidth="1"/>
    <col min="13" max="13" width="6.28125" style="0" customWidth="1"/>
    <col min="14" max="14" width="6.00390625" style="0" customWidth="1"/>
    <col min="15" max="15" width="6.7109375" style="0" customWidth="1"/>
    <col min="16" max="16" width="6.28125" style="0" customWidth="1"/>
    <col min="17" max="17" width="6.8515625" style="0" customWidth="1"/>
    <col min="18" max="18" width="5.8515625" style="0" customWidth="1"/>
    <col min="19" max="19" width="6.7109375" style="0" customWidth="1"/>
    <col min="20" max="20" width="5.8515625" style="0" customWidth="1"/>
    <col min="21" max="21" width="6.28125" style="0" customWidth="1"/>
    <col min="22" max="22" width="11.7109375" style="0" customWidth="1"/>
  </cols>
  <sheetData>
    <row r="1" spans="1:22" ht="26.25">
      <c r="A1" s="323" t="s">
        <v>221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Q1" s="324" t="s">
        <v>240</v>
      </c>
      <c r="R1" s="324"/>
      <c r="S1" s="324"/>
      <c r="T1" s="324"/>
      <c r="U1" s="324"/>
      <c r="V1" s="324"/>
    </row>
    <row r="2" spans="1:14" ht="23.25">
      <c r="A2" s="4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3"/>
      <c r="N2" s="3"/>
    </row>
    <row r="3" spans="1:22" ht="54" customHeight="1">
      <c r="A3" s="343" t="s">
        <v>175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5"/>
    </row>
    <row r="4" spans="1:22" ht="26.25">
      <c r="A4" s="138" t="s">
        <v>127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01"/>
      <c r="O4" s="164"/>
      <c r="P4" s="164"/>
      <c r="Q4" s="164"/>
      <c r="R4" s="164"/>
      <c r="S4" s="164"/>
      <c r="T4" s="164"/>
      <c r="U4" s="164"/>
      <c r="V4" s="168"/>
    </row>
    <row r="5" spans="1:22" ht="26.25">
      <c r="A5" s="169" t="s">
        <v>220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01"/>
      <c r="O5" s="164"/>
      <c r="P5" s="164"/>
      <c r="Q5" s="326" t="s">
        <v>219</v>
      </c>
      <c r="R5" s="326"/>
      <c r="S5" s="326"/>
      <c r="T5" s="326"/>
      <c r="U5" s="326"/>
      <c r="V5" s="327"/>
    </row>
    <row r="6" spans="1:22" ht="21.75">
      <c r="A6" s="358" t="s">
        <v>117</v>
      </c>
      <c r="B6" s="333" t="s">
        <v>258</v>
      </c>
      <c r="C6" s="333"/>
      <c r="D6" s="333"/>
      <c r="E6" s="333"/>
      <c r="F6" s="333"/>
      <c r="G6" s="333"/>
      <c r="H6" s="333"/>
      <c r="I6" s="333"/>
      <c r="J6" s="333"/>
      <c r="K6" s="333"/>
      <c r="L6" s="333" t="s">
        <v>259</v>
      </c>
      <c r="M6" s="333"/>
      <c r="N6" s="333"/>
      <c r="O6" s="333"/>
      <c r="P6" s="333"/>
      <c r="Q6" s="333"/>
      <c r="R6" s="333"/>
      <c r="S6" s="333"/>
      <c r="T6" s="333"/>
      <c r="U6" s="333"/>
      <c r="V6" s="360" t="s">
        <v>119</v>
      </c>
    </row>
    <row r="7" spans="1:22" ht="35.25" customHeight="1">
      <c r="A7" s="359"/>
      <c r="B7" s="334" t="s">
        <v>111</v>
      </c>
      <c r="C7" s="334"/>
      <c r="D7" s="334" t="s">
        <v>112</v>
      </c>
      <c r="E7" s="334"/>
      <c r="F7" s="341" t="s">
        <v>113</v>
      </c>
      <c r="G7" s="341"/>
      <c r="H7" s="334" t="s">
        <v>114</v>
      </c>
      <c r="I7" s="334"/>
      <c r="J7" s="342" t="s">
        <v>118</v>
      </c>
      <c r="K7" s="342"/>
      <c r="L7" s="333" t="s">
        <v>111</v>
      </c>
      <c r="M7" s="333"/>
      <c r="N7" s="333" t="s">
        <v>112</v>
      </c>
      <c r="O7" s="333"/>
      <c r="P7" s="335" t="s">
        <v>146</v>
      </c>
      <c r="Q7" s="336"/>
      <c r="R7" s="333" t="s">
        <v>114</v>
      </c>
      <c r="S7" s="333"/>
      <c r="T7" s="333" t="s">
        <v>118</v>
      </c>
      <c r="U7" s="333"/>
      <c r="V7" s="361"/>
    </row>
    <row r="8" spans="1:22" ht="34.5" customHeight="1">
      <c r="A8" s="359"/>
      <c r="B8" s="147" t="s">
        <v>115</v>
      </c>
      <c r="C8" s="148" t="s">
        <v>116</v>
      </c>
      <c r="D8" s="147" t="s">
        <v>115</v>
      </c>
      <c r="E8" s="148" t="s">
        <v>116</v>
      </c>
      <c r="F8" s="147" t="s">
        <v>115</v>
      </c>
      <c r="G8" s="148" t="s">
        <v>116</v>
      </c>
      <c r="H8" s="147" t="s">
        <v>115</v>
      </c>
      <c r="I8" s="148" t="s">
        <v>116</v>
      </c>
      <c r="J8" s="147" t="s">
        <v>115</v>
      </c>
      <c r="K8" s="148" t="s">
        <v>116</v>
      </c>
      <c r="L8" s="147" t="s">
        <v>115</v>
      </c>
      <c r="M8" s="148" t="s">
        <v>116</v>
      </c>
      <c r="N8" s="147" t="s">
        <v>115</v>
      </c>
      <c r="O8" s="148" t="s">
        <v>116</v>
      </c>
      <c r="P8" s="147" t="s">
        <v>115</v>
      </c>
      <c r="Q8" s="148" t="s">
        <v>116</v>
      </c>
      <c r="R8" s="147" t="s">
        <v>115</v>
      </c>
      <c r="S8" s="148" t="s">
        <v>116</v>
      </c>
      <c r="T8" s="147" t="s">
        <v>115</v>
      </c>
      <c r="U8" s="148" t="s">
        <v>116</v>
      </c>
      <c r="V8" s="146"/>
    </row>
    <row r="9" spans="1:22" ht="21.75">
      <c r="A9" s="155" t="s">
        <v>120</v>
      </c>
      <c r="B9" s="162"/>
      <c r="C9" s="162"/>
      <c r="D9" s="162"/>
      <c r="E9" s="162"/>
      <c r="F9" s="162"/>
      <c r="G9" s="162"/>
      <c r="H9" s="163"/>
      <c r="I9" s="163"/>
      <c r="J9" s="217">
        <f>(B9+D9+F9+H9)</f>
        <v>0</v>
      </c>
      <c r="K9" s="217">
        <f>(C9+E9+G9+I9)</f>
        <v>0</v>
      </c>
      <c r="L9" s="217"/>
      <c r="M9" s="217"/>
      <c r="N9" s="217"/>
      <c r="O9" s="217"/>
      <c r="P9" s="217"/>
      <c r="Q9" s="217"/>
      <c r="R9" s="217"/>
      <c r="S9" s="217"/>
      <c r="T9" s="217">
        <f aca="true" t="shared" si="0" ref="T9:U15">(L9+N9+P9+R9)</f>
        <v>0</v>
      </c>
      <c r="U9" s="217">
        <f t="shared" si="0"/>
        <v>0</v>
      </c>
      <c r="V9" s="217">
        <f aca="true" t="shared" si="1" ref="V9:V15">(J9+K9+T9+U9)</f>
        <v>0</v>
      </c>
    </row>
    <row r="10" spans="1:22" ht="21.75">
      <c r="A10" s="188" t="s">
        <v>121</v>
      </c>
      <c r="B10" s="149"/>
      <c r="C10" s="149"/>
      <c r="D10" s="149"/>
      <c r="E10" s="149"/>
      <c r="F10" s="149"/>
      <c r="G10" s="349" t="s">
        <v>244</v>
      </c>
      <c r="H10" s="350"/>
      <c r="I10" s="350"/>
      <c r="J10" s="350"/>
      <c r="K10" s="350"/>
      <c r="L10" s="350"/>
      <c r="M10" s="351"/>
      <c r="N10" s="152"/>
      <c r="O10" s="152"/>
      <c r="P10" s="152"/>
      <c r="Q10" s="152"/>
      <c r="R10" s="152"/>
      <c r="S10" s="152"/>
      <c r="T10" s="152">
        <f t="shared" si="0"/>
        <v>0</v>
      </c>
      <c r="U10" s="152">
        <f t="shared" si="0"/>
        <v>0</v>
      </c>
      <c r="V10" s="152">
        <f t="shared" si="1"/>
        <v>0</v>
      </c>
    </row>
    <row r="11" spans="1:22" ht="21.75">
      <c r="A11" s="188" t="s">
        <v>122</v>
      </c>
      <c r="B11" s="151"/>
      <c r="C11" s="151"/>
      <c r="D11" s="151"/>
      <c r="E11" s="151"/>
      <c r="F11" s="151"/>
      <c r="G11" s="352"/>
      <c r="H11" s="353"/>
      <c r="I11" s="353"/>
      <c r="J11" s="353"/>
      <c r="K11" s="353"/>
      <c r="L11" s="353"/>
      <c r="M11" s="354"/>
      <c r="N11" s="152"/>
      <c r="O11" s="152"/>
      <c r="P11" s="152"/>
      <c r="Q11" s="152"/>
      <c r="R11" s="152"/>
      <c r="S11" s="152"/>
      <c r="T11" s="152">
        <f t="shared" si="0"/>
        <v>0</v>
      </c>
      <c r="U11" s="152">
        <f t="shared" si="0"/>
        <v>0</v>
      </c>
      <c r="V11" s="152">
        <f t="shared" si="1"/>
        <v>0</v>
      </c>
    </row>
    <row r="12" spans="1:22" ht="21.75">
      <c r="A12" s="188" t="s">
        <v>123</v>
      </c>
      <c r="B12" s="151"/>
      <c r="C12" s="151"/>
      <c r="D12" s="151"/>
      <c r="E12" s="151"/>
      <c r="F12" s="151"/>
      <c r="G12" s="352"/>
      <c r="H12" s="353"/>
      <c r="I12" s="353"/>
      <c r="J12" s="353"/>
      <c r="K12" s="353"/>
      <c r="L12" s="353"/>
      <c r="M12" s="354"/>
      <c r="N12" s="152"/>
      <c r="O12" s="152"/>
      <c r="P12" s="152"/>
      <c r="Q12" s="152"/>
      <c r="R12" s="152"/>
      <c r="S12" s="152"/>
      <c r="T12" s="152">
        <f t="shared" si="0"/>
        <v>0</v>
      </c>
      <c r="U12" s="152">
        <f t="shared" si="0"/>
        <v>0</v>
      </c>
      <c r="V12" s="152">
        <f t="shared" si="1"/>
        <v>0</v>
      </c>
    </row>
    <row r="13" spans="1:22" ht="21.75">
      <c r="A13" s="188" t="s">
        <v>124</v>
      </c>
      <c r="B13" s="151"/>
      <c r="C13" s="151"/>
      <c r="D13" s="151"/>
      <c r="E13" s="151"/>
      <c r="F13" s="151"/>
      <c r="G13" s="355"/>
      <c r="H13" s="356"/>
      <c r="I13" s="356"/>
      <c r="J13" s="356"/>
      <c r="K13" s="356"/>
      <c r="L13" s="356"/>
      <c r="M13" s="357"/>
      <c r="N13" s="152"/>
      <c r="O13" s="152"/>
      <c r="P13" s="152"/>
      <c r="Q13" s="152"/>
      <c r="R13" s="152"/>
      <c r="S13" s="152"/>
      <c r="T13" s="152">
        <f t="shared" si="0"/>
        <v>0</v>
      </c>
      <c r="U13" s="152">
        <f t="shared" si="0"/>
        <v>0</v>
      </c>
      <c r="V13" s="152">
        <f t="shared" si="1"/>
        <v>0</v>
      </c>
    </row>
    <row r="14" spans="1:22" ht="21.75">
      <c r="A14" s="188" t="s">
        <v>125</v>
      </c>
      <c r="B14" s="153"/>
      <c r="C14" s="153"/>
      <c r="D14" s="153"/>
      <c r="E14" s="153"/>
      <c r="F14" s="153"/>
      <c r="G14" s="153"/>
      <c r="H14" s="154"/>
      <c r="I14" s="154"/>
      <c r="J14" s="152">
        <f>(B14+D14+F14+H14)</f>
        <v>0</v>
      </c>
      <c r="K14" s="152">
        <f>(C14+E14+G14+I14)</f>
        <v>0</v>
      </c>
      <c r="L14" s="152"/>
      <c r="M14" s="152"/>
      <c r="N14" s="152"/>
      <c r="O14" s="152"/>
      <c r="P14" s="152"/>
      <c r="Q14" s="152"/>
      <c r="R14" s="152"/>
      <c r="S14" s="152"/>
      <c r="T14" s="152">
        <f t="shared" si="0"/>
        <v>0</v>
      </c>
      <c r="U14" s="152">
        <f t="shared" si="0"/>
        <v>0</v>
      </c>
      <c r="V14" s="152">
        <f t="shared" si="1"/>
        <v>0</v>
      </c>
    </row>
    <row r="15" spans="1:22" ht="21.75">
      <c r="A15" s="189" t="s">
        <v>126</v>
      </c>
      <c r="B15" s="159"/>
      <c r="C15" s="159"/>
      <c r="D15" s="159"/>
      <c r="E15" s="159"/>
      <c r="F15" s="159"/>
      <c r="G15" s="159"/>
      <c r="H15" s="159"/>
      <c r="I15" s="159"/>
      <c r="J15" s="150">
        <f>(B15+D15+F15+H15)</f>
        <v>0</v>
      </c>
      <c r="K15" s="150">
        <f>(C15+E15+G15+I15)</f>
        <v>0</v>
      </c>
      <c r="L15" s="218"/>
      <c r="M15" s="218"/>
      <c r="N15" s="218"/>
      <c r="O15" s="218"/>
      <c r="P15" s="218"/>
      <c r="Q15" s="218"/>
      <c r="R15" s="218"/>
      <c r="S15" s="218"/>
      <c r="T15" s="150">
        <f t="shared" si="0"/>
        <v>0</v>
      </c>
      <c r="U15" s="150">
        <f t="shared" si="0"/>
        <v>0</v>
      </c>
      <c r="V15" s="150">
        <f t="shared" si="1"/>
        <v>0</v>
      </c>
    </row>
    <row r="16" spans="1:22" ht="23.25">
      <c r="A16" s="157" t="s">
        <v>3</v>
      </c>
      <c r="B16" s="160">
        <f aca="true" t="shared" si="2" ref="B16:V16">SUM(B9:B15)</f>
        <v>0</v>
      </c>
      <c r="C16" s="160">
        <f t="shared" si="2"/>
        <v>0</v>
      </c>
      <c r="D16" s="160">
        <f t="shared" si="2"/>
        <v>0</v>
      </c>
      <c r="E16" s="160">
        <f t="shared" si="2"/>
        <v>0</v>
      </c>
      <c r="F16" s="160">
        <f t="shared" si="2"/>
        <v>0</v>
      </c>
      <c r="G16" s="160">
        <f t="shared" si="2"/>
        <v>0</v>
      </c>
      <c r="H16" s="160">
        <f t="shared" si="2"/>
        <v>0</v>
      </c>
      <c r="I16" s="160">
        <f t="shared" si="2"/>
        <v>0</v>
      </c>
      <c r="J16" s="160">
        <f t="shared" si="2"/>
        <v>0</v>
      </c>
      <c r="K16" s="160">
        <f t="shared" si="2"/>
        <v>0</v>
      </c>
      <c r="L16" s="160">
        <f t="shared" si="2"/>
        <v>0</v>
      </c>
      <c r="M16" s="160">
        <f t="shared" si="2"/>
        <v>0</v>
      </c>
      <c r="N16" s="160">
        <f t="shared" si="2"/>
        <v>0</v>
      </c>
      <c r="O16" s="160">
        <f t="shared" si="2"/>
        <v>0</v>
      </c>
      <c r="P16" s="160">
        <f t="shared" si="2"/>
        <v>0</v>
      </c>
      <c r="Q16" s="160">
        <f t="shared" si="2"/>
        <v>0</v>
      </c>
      <c r="R16" s="160">
        <f t="shared" si="2"/>
        <v>0</v>
      </c>
      <c r="S16" s="160">
        <f t="shared" si="2"/>
        <v>0</v>
      </c>
      <c r="T16" s="160">
        <f t="shared" si="2"/>
        <v>0</v>
      </c>
      <c r="U16" s="160">
        <f t="shared" si="2"/>
        <v>0</v>
      </c>
      <c r="V16" s="163">
        <f t="shared" si="2"/>
        <v>0</v>
      </c>
    </row>
    <row r="17" spans="1:22" ht="23.25">
      <c r="A17" s="28" t="s">
        <v>228</v>
      </c>
      <c r="D17" s="175"/>
      <c r="E17" s="175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330" t="s">
        <v>229</v>
      </c>
      <c r="R17" s="331"/>
      <c r="S17" s="331"/>
      <c r="T17" s="331"/>
      <c r="U17" s="331"/>
      <c r="V17" s="332"/>
    </row>
    <row r="18" spans="1:22" ht="23.25">
      <c r="A18" s="362" t="s">
        <v>178</v>
      </c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4"/>
    </row>
    <row r="19" spans="1:22" ht="24.75" customHeight="1">
      <c r="A19" s="346" t="s">
        <v>177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8"/>
    </row>
    <row r="20" spans="1:22" ht="23.25">
      <c r="A20" s="338" t="s">
        <v>149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40"/>
    </row>
    <row r="21" spans="1:22" ht="23.25">
      <c r="A21" s="317" t="s">
        <v>176</v>
      </c>
      <c r="B21" s="317"/>
      <c r="C21" s="317"/>
      <c r="D21" s="317"/>
      <c r="E21" s="317"/>
      <c r="P21" s="329" t="s">
        <v>128</v>
      </c>
      <c r="Q21" s="329"/>
      <c r="R21" s="329"/>
      <c r="S21" s="329"/>
      <c r="T21" s="329"/>
      <c r="U21" s="329"/>
      <c r="V21" s="329"/>
    </row>
    <row r="22" spans="1:22" ht="23.25">
      <c r="A22" s="328" t="s">
        <v>105</v>
      </c>
      <c r="B22" s="328"/>
      <c r="C22" s="3"/>
      <c r="P22" s="337" t="s">
        <v>194</v>
      </c>
      <c r="Q22" s="337"/>
      <c r="R22" s="337"/>
      <c r="S22" s="337"/>
      <c r="T22" s="337"/>
      <c r="U22" s="337"/>
      <c r="V22" s="337"/>
    </row>
    <row r="23" spans="1:22" ht="21.7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</row>
  </sheetData>
  <sheetProtection/>
  <mergeCells count="28">
    <mergeCell ref="A3:V3"/>
    <mergeCell ref="A19:V19"/>
    <mergeCell ref="G10:M13"/>
    <mergeCell ref="A6:A8"/>
    <mergeCell ref="N7:O7"/>
    <mergeCell ref="T7:U7"/>
    <mergeCell ref="L7:M7"/>
    <mergeCell ref="V6:V7"/>
    <mergeCell ref="R7:S7"/>
    <mergeCell ref="A18:V18"/>
    <mergeCell ref="P7:Q7"/>
    <mergeCell ref="P22:V22"/>
    <mergeCell ref="A21:E21"/>
    <mergeCell ref="A20:V20"/>
    <mergeCell ref="D7:E7"/>
    <mergeCell ref="F7:G7"/>
    <mergeCell ref="H7:I7"/>
    <mergeCell ref="J7:K7"/>
    <mergeCell ref="A1:O1"/>
    <mergeCell ref="Q1:V1"/>
    <mergeCell ref="A23:V23"/>
    <mergeCell ref="Q5:V5"/>
    <mergeCell ref="A22:B22"/>
    <mergeCell ref="P21:V21"/>
    <mergeCell ref="Q17:V17"/>
    <mergeCell ref="B6:K6"/>
    <mergeCell ref="L6:U6"/>
    <mergeCell ref="B7:C7"/>
  </mergeCells>
  <printOptions/>
  <pageMargins left="0.75" right="0.75" top="1" bottom="1" header="0.5" footer="0.5"/>
  <pageSetup horizontalDpi="600" verticalDpi="600" orientation="landscape" paperSize="9" scale="84" r:id="rId1"/>
  <headerFooter alignWithMargins="0">
    <oddFooter>&amp;Cหน้า 1-4</oddFooter>
  </headerFooter>
  <rowBreaks count="1" manualBreakCount="1">
    <brk id="22" max="17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80" zoomScaleSheetLayoutView="80" zoomScalePageLayoutView="0" workbookViewId="0" topLeftCell="A1">
      <selection activeCell="C9" sqref="C9:I12"/>
    </sheetView>
  </sheetViews>
  <sheetFormatPr defaultColWidth="9.140625" defaultRowHeight="21.75"/>
  <cols>
    <col min="1" max="1" width="22.28125" style="0" customWidth="1"/>
    <col min="2" max="2" width="12.7109375" style="0" customWidth="1"/>
    <col min="3" max="3" width="16.140625" style="0" customWidth="1"/>
    <col min="4" max="4" width="6.28125" style="0" customWidth="1"/>
    <col min="5" max="5" width="5.57421875" style="0" customWidth="1"/>
    <col min="6" max="6" width="8.28125" style="0" customWidth="1"/>
    <col min="7" max="7" width="6.8515625" style="0" customWidth="1"/>
    <col min="8" max="8" width="25.421875" style="0" customWidth="1"/>
    <col min="9" max="9" width="13.28125" style="0" customWidth="1"/>
    <col min="12" max="12" width="12.8515625" style="0" customWidth="1"/>
  </cols>
  <sheetData>
    <row r="1" spans="1:12" ht="26.25">
      <c r="A1" s="323" t="s">
        <v>221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26.25">
      <c r="A2" s="4"/>
      <c r="B2" s="4"/>
      <c r="C2" s="3"/>
      <c r="D2" s="3"/>
      <c r="E2" s="3"/>
      <c r="F2" s="3"/>
      <c r="G2" s="3"/>
      <c r="H2" s="3"/>
      <c r="I2" s="306" t="s">
        <v>241</v>
      </c>
      <c r="J2" s="306"/>
      <c r="K2" s="306"/>
      <c r="L2" s="306"/>
    </row>
    <row r="3" spans="1:12" ht="57.75" customHeight="1">
      <c r="A3" s="343" t="s">
        <v>179</v>
      </c>
      <c r="B3" s="377"/>
      <c r="C3" s="344"/>
      <c r="D3" s="344"/>
      <c r="E3" s="344"/>
      <c r="F3" s="344"/>
      <c r="G3" s="344"/>
      <c r="H3" s="344"/>
      <c r="I3" s="344"/>
      <c r="J3" s="344"/>
      <c r="K3" s="344"/>
      <c r="L3" s="345"/>
    </row>
    <row r="4" spans="1:12" ht="26.25">
      <c r="A4" s="381" t="s">
        <v>135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5"/>
    </row>
    <row r="5" spans="1:12" ht="26.25">
      <c r="A5" s="170" t="s">
        <v>220</v>
      </c>
      <c r="B5" s="171"/>
      <c r="C5" s="171"/>
      <c r="D5" s="172"/>
      <c r="E5" s="172"/>
      <c r="F5" s="172"/>
      <c r="G5" s="172"/>
      <c r="H5" s="171"/>
      <c r="I5" s="379" t="s">
        <v>219</v>
      </c>
      <c r="J5" s="379"/>
      <c r="K5" s="379"/>
      <c r="L5" s="380"/>
    </row>
    <row r="6" spans="1:12" ht="25.5" customHeight="1">
      <c r="A6" s="358" t="s">
        <v>117</v>
      </c>
      <c r="B6" s="144" t="s">
        <v>183</v>
      </c>
      <c r="C6" s="173" t="s">
        <v>196</v>
      </c>
      <c r="D6" s="368" t="s">
        <v>129</v>
      </c>
      <c r="E6" s="369"/>
      <c r="F6" s="369"/>
      <c r="G6" s="370"/>
      <c r="H6" s="173" t="s">
        <v>133</v>
      </c>
      <c r="I6" s="373" t="s">
        <v>134</v>
      </c>
      <c r="J6" s="375" t="s">
        <v>136</v>
      </c>
      <c r="K6" s="375"/>
      <c r="L6" s="371" t="s">
        <v>157</v>
      </c>
    </row>
    <row r="7" spans="1:12" ht="21.75" customHeight="1">
      <c r="A7" s="378"/>
      <c r="B7" s="195"/>
      <c r="C7" s="145"/>
      <c r="D7" s="145" t="s">
        <v>130</v>
      </c>
      <c r="E7" s="148" t="s">
        <v>131</v>
      </c>
      <c r="F7" s="145" t="s">
        <v>132</v>
      </c>
      <c r="G7" s="148" t="s">
        <v>116</v>
      </c>
      <c r="H7" s="145"/>
      <c r="I7" s="374"/>
      <c r="J7" s="165" t="s">
        <v>137</v>
      </c>
      <c r="K7" s="166" t="s">
        <v>138</v>
      </c>
      <c r="L7" s="372"/>
    </row>
    <row r="8" spans="1:12" ht="21.75">
      <c r="A8" s="196" t="s">
        <v>120</v>
      </c>
      <c r="B8" s="196"/>
      <c r="C8" s="162"/>
      <c r="D8" s="162"/>
      <c r="E8" s="162"/>
      <c r="F8" s="162"/>
      <c r="G8" s="162"/>
      <c r="H8" s="163"/>
      <c r="I8" s="163"/>
      <c r="J8" s="163"/>
      <c r="K8" s="163"/>
      <c r="L8" s="163"/>
    </row>
    <row r="9" spans="1:12" ht="21.75">
      <c r="A9" s="198" t="s">
        <v>121</v>
      </c>
      <c r="B9" s="198"/>
      <c r="C9" s="349" t="s">
        <v>244</v>
      </c>
      <c r="D9" s="350"/>
      <c r="E9" s="350"/>
      <c r="F9" s="350"/>
      <c r="G9" s="350"/>
      <c r="H9" s="350"/>
      <c r="I9" s="351"/>
      <c r="J9" s="150"/>
      <c r="K9" s="150"/>
      <c r="L9" s="150"/>
    </row>
    <row r="10" spans="1:12" ht="21.75">
      <c r="A10" s="198" t="s">
        <v>122</v>
      </c>
      <c r="B10" s="198"/>
      <c r="C10" s="352"/>
      <c r="D10" s="353"/>
      <c r="E10" s="353"/>
      <c r="F10" s="353"/>
      <c r="G10" s="353"/>
      <c r="H10" s="353"/>
      <c r="I10" s="354"/>
      <c r="J10" s="152"/>
      <c r="K10" s="152"/>
      <c r="L10" s="152"/>
    </row>
    <row r="11" spans="1:12" ht="21.75">
      <c r="A11" s="198" t="s">
        <v>123</v>
      </c>
      <c r="B11" s="198"/>
      <c r="C11" s="352"/>
      <c r="D11" s="353"/>
      <c r="E11" s="353"/>
      <c r="F11" s="353"/>
      <c r="G11" s="353"/>
      <c r="H11" s="353"/>
      <c r="I11" s="354"/>
      <c r="J11" s="152"/>
      <c r="K11" s="152"/>
      <c r="L11" s="152"/>
    </row>
    <row r="12" spans="1:12" ht="21.75">
      <c r="A12" s="198" t="s">
        <v>124</v>
      </c>
      <c r="B12" s="198"/>
      <c r="C12" s="355"/>
      <c r="D12" s="356"/>
      <c r="E12" s="356"/>
      <c r="F12" s="356"/>
      <c r="G12" s="356"/>
      <c r="H12" s="356"/>
      <c r="I12" s="357"/>
      <c r="J12" s="152"/>
      <c r="K12" s="152"/>
      <c r="L12" s="152"/>
    </row>
    <row r="13" spans="1:12" ht="21.75">
      <c r="A13" s="198" t="s">
        <v>125</v>
      </c>
      <c r="B13" s="198"/>
      <c r="C13" s="153"/>
      <c r="D13" s="153"/>
      <c r="E13" s="153"/>
      <c r="F13" s="153"/>
      <c r="G13" s="153"/>
      <c r="H13" s="154"/>
      <c r="I13" s="154"/>
      <c r="J13" s="154"/>
      <c r="K13" s="154"/>
      <c r="L13" s="154"/>
    </row>
    <row r="14" spans="1:12" ht="21.75">
      <c r="A14" s="197" t="s">
        <v>126</v>
      </c>
      <c r="B14" s="197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 ht="23.25">
      <c r="A15" s="157" t="s">
        <v>3</v>
      </c>
      <c r="B15" s="157"/>
      <c r="C15" s="160"/>
      <c r="D15" s="160">
        <f>SUM(D8:D14)</f>
        <v>0</v>
      </c>
      <c r="E15" s="160">
        <f>SUM(E8:E14)</f>
        <v>0</v>
      </c>
      <c r="F15" s="160">
        <f>SUM(F8:F14)</f>
        <v>0</v>
      </c>
      <c r="G15" s="160">
        <f>SUM(G8:G14)</f>
        <v>0</v>
      </c>
      <c r="H15" s="160"/>
      <c r="I15" s="160"/>
      <c r="J15" s="160">
        <f>SUM(J8:J14)</f>
        <v>0</v>
      </c>
      <c r="K15" s="160">
        <f>SUM(K8:K14)</f>
        <v>0</v>
      </c>
      <c r="L15" s="160"/>
    </row>
    <row r="16" spans="1:12" ht="23.25">
      <c r="A16" s="100" t="s">
        <v>228</v>
      </c>
      <c r="B16" s="194"/>
      <c r="D16" s="164"/>
      <c r="E16" s="164"/>
      <c r="F16" s="164"/>
      <c r="G16" s="164"/>
      <c r="H16" s="164"/>
      <c r="I16" s="330" t="s">
        <v>229</v>
      </c>
      <c r="J16" s="365"/>
      <c r="K16" s="365"/>
      <c r="L16" s="366"/>
    </row>
    <row r="17" spans="1:12" ht="23.25">
      <c r="A17" s="376" t="s">
        <v>156</v>
      </c>
      <c r="B17" s="376"/>
      <c r="C17" s="376"/>
      <c r="D17" s="376"/>
      <c r="E17" s="376"/>
      <c r="I17" s="367" t="s">
        <v>128</v>
      </c>
      <c r="J17" s="367"/>
      <c r="K17" s="367"/>
      <c r="L17" s="367"/>
    </row>
    <row r="18" spans="1:12" ht="23.25">
      <c r="A18" s="328" t="s">
        <v>105</v>
      </c>
      <c r="B18" s="328"/>
      <c r="C18" s="328"/>
      <c r="I18" s="337" t="s">
        <v>195</v>
      </c>
      <c r="J18" s="337"/>
      <c r="K18" s="337"/>
      <c r="L18" s="337"/>
    </row>
    <row r="19" spans="1:12" ht="21.75">
      <c r="A19" s="325" t="s">
        <v>147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</row>
  </sheetData>
  <sheetProtection/>
  <mergeCells count="18">
    <mergeCell ref="A19:L19"/>
    <mergeCell ref="A3:L3"/>
    <mergeCell ref="A6:A7"/>
    <mergeCell ref="A1:I1"/>
    <mergeCell ref="J1:L1"/>
    <mergeCell ref="I2:L2"/>
    <mergeCell ref="I5:L5"/>
    <mergeCell ref="A18:C18"/>
    <mergeCell ref="I18:L18"/>
    <mergeCell ref="A4:L4"/>
    <mergeCell ref="I16:L16"/>
    <mergeCell ref="I17:L17"/>
    <mergeCell ref="D6:G6"/>
    <mergeCell ref="L6:L7"/>
    <mergeCell ref="I6:I7"/>
    <mergeCell ref="J6:K6"/>
    <mergeCell ref="A17:E17"/>
    <mergeCell ref="C9:I12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PageLayoutView="0" workbookViewId="0" topLeftCell="A1">
      <selection activeCell="C8" sqref="C8:H10"/>
    </sheetView>
  </sheetViews>
  <sheetFormatPr defaultColWidth="9.140625" defaultRowHeight="21.75"/>
  <cols>
    <col min="1" max="1" width="19.421875" style="0" customWidth="1"/>
    <col min="2" max="2" width="13.00390625" style="0" customWidth="1"/>
    <col min="3" max="3" width="15.7109375" style="0" customWidth="1"/>
    <col min="4" max="4" width="6.8515625" style="0" customWidth="1"/>
    <col min="5" max="5" width="6.421875" style="0" customWidth="1"/>
    <col min="6" max="6" width="5.8515625" style="0" customWidth="1"/>
    <col min="7" max="7" width="7.28125" style="0" customWidth="1"/>
    <col min="8" max="8" width="20.57421875" style="0" customWidth="1"/>
    <col min="9" max="9" width="18.28125" style="0" customWidth="1"/>
    <col min="12" max="12" width="11.8515625" style="0" customWidth="1"/>
  </cols>
  <sheetData>
    <row r="1" spans="1:12" ht="26.25">
      <c r="A1" s="323" t="s">
        <v>221</v>
      </c>
      <c r="B1" s="323"/>
      <c r="C1" s="323"/>
      <c r="D1" s="323"/>
      <c r="E1" s="323"/>
      <c r="F1" s="323"/>
      <c r="G1" s="323"/>
      <c r="H1" s="323"/>
      <c r="I1" s="323"/>
      <c r="J1" s="323"/>
      <c r="K1" s="161"/>
      <c r="L1" s="161"/>
    </row>
    <row r="2" spans="1:12" ht="26.25">
      <c r="A2" s="4"/>
      <c r="B2" s="3"/>
      <c r="C2" s="3"/>
      <c r="D2" s="3"/>
      <c r="E2" s="3"/>
      <c r="F2" s="3"/>
      <c r="G2" s="3"/>
      <c r="H2" s="3"/>
      <c r="I2" s="306" t="s">
        <v>242</v>
      </c>
      <c r="J2" s="306"/>
      <c r="K2" s="306"/>
      <c r="L2" s="306"/>
    </row>
    <row r="3" spans="1:12" ht="26.25">
      <c r="A3" s="343" t="s">
        <v>180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5"/>
    </row>
    <row r="4" spans="1:12" ht="26.25">
      <c r="A4" s="202" t="s">
        <v>220</v>
      </c>
      <c r="B4" s="203"/>
      <c r="C4" s="203"/>
      <c r="D4" s="203"/>
      <c r="E4" s="203"/>
      <c r="F4" s="203"/>
      <c r="G4" s="203"/>
      <c r="H4" s="203"/>
      <c r="I4" s="379" t="s">
        <v>219</v>
      </c>
      <c r="J4" s="379"/>
      <c r="K4" s="379"/>
      <c r="L4" s="380"/>
    </row>
    <row r="5" spans="1:12" ht="21.75">
      <c r="A5" s="359" t="s">
        <v>117</v>
      </c>
      <c r="B5" s="147" t="s">
        <v>183</v>
      </c>
      <c r="C5" s="190" t="s">
        <v>184</v>
      </c>
      <c r="D5" s="368" t="s">
        <v>129</v>
      </c>
      <c r="E5" s="369"/>
      <c r="F5" s="369"/>
      <c r="G5" s="370"/>
      <c r="H5" s="147" t="s">
        <v>139</v>
      </c>
      <c r="I5" s="373" t="s">
        <v>134</v>
      </c>
      <c r="J5" s="375" t="s">
        <v>136</v>
      </c>
      <c r="K5" s="375"/>
      <c r="L5" s="371" t="s">
        <v>157</v>
      </c>
    </row>
    <row r="6" spans="1:12" ht="21.75">
      <c r="A6" s="359"/>
      <c r="B6" s="145"/>
      <c r="C6" s="147"/>
      <c r="D6" s="147" t="s">
        <v>130</v>
      </c>
      <c r="E6" s="148" t="s">
        <v>131</v>
      </c>
      <c r="F6" s="147" t="s">
        <v>132</v>
      </c>
      <c r="G6" s="148" t="s">
        <v>116</v>
      </c>
      <c r="H6" s="145"/>
      <c r="I6" s="374"/>
      <c r="J6" s="165" t="s">
        <v>137</v>
      </c>
      <c r="K6" s="166" t="s">
        <v>138</v>
      </c>
      <c r="L6" s="372"/>
    </row>
    <row r="7" spans="1:12" ht="21.75">
      <c r="A7" s="155" t="s">
        <v>120</v>
      </c>
      <c r="B7" s="162"/>
      <c r="C7" s="162"/>
      <c r="D7" s="162"/>
      <c r="E7" s="162"/>
      <c r="F7" s="162"/>
      <c r="G7" s="162"/>
      <c r="H7" s="163"/>
      <c r="I7" s="163"/>
      <c r="J7" s="163"/>
      <c r="K7" s="163"/>
      <c r="L7" s="163"/>
    </row>
    <row r="8" spans="1:12" ht="21.75">
      <c r="A8" s="156" t="s">
        <v>121</v>
      </c>
      <c r="B8" s="149"/>
      <c r="C8" s="384" t="s">
        <v>244</v>
      </c>
      <c r="D8" s="385"/>
      <c r="E8" s="385"/>
      <c r="F8" s="385"/>
      <c r="G8" s="385"/>
      <c r="H8" s="386"/>
      <c r="I8" s="150"/>
      <c r="J8" s="150"/>
      <c r="K8" s="150"/>
      <c r="L8" s="150"/>
    </row>
    <row r="9" spans="1:12" ht="21.75">
      <c r="A9" s="156" t="s">
        <v>122</v>
      </c>
      <c r="B9" s="151"/>
      <c r="C9" s="387"/>
      <c r="D9" s="388"/>
      <c r="E9" s="388"/>
      <c r="F9" s="388"/>
      <c r="G9" s="388"/>
      <c r="H9" s="389"/>
      <c r="I9" s="152"/>
      <c r="J9" s="152"/>
      <c r="K9" s="152"/>
      <c r="L9" s="152"/>
    </row>
    <row r="10" spans="1:12" ht="21.75">
      <c r="A10" s="156" t="s">
        <v>123</v>
      </c>
      <c r="B10" s="151"/>
      <c r="C10" s="390"/>
      <c r="D10" s="391"/>
      <c r="E10" s="391"/>
      <c r="F10" s="391"/>
      <c r="G10" s="391"/>
      <c r="H10" s="392"/>
      <c r="I10" s="152"/>
      <c r="J10" s="152"/>
      <c r="K10" s="152"/>
      <c r="L10" s="152"/>
    </row>
    <row r="11" spans="1:12" ht="21.75">
      <c r="A11" s="156" t="s">
        <v>124</v>
      </c>
      <c r="B11" s="151"/>
      <c r="C11" s="151"/>
      <c r="D11" s="151"/>
      <c r="E11" s="151"/>
      <c r="F11" s="151"/>
      <c r="G11" s="151"/>
      <c r="H11" s="152"/>
      <c r="I11" s="152"/>
      <c r="J11" s="152"/>
      <c r="K11" s="152"/>
      <c r="L11" s="152"/>
    </row>
    <row r="12" spans="1:12" ht="21.75">
      <c r="A12" s="156" t="s">
        <v>125</v>
      </c>
      <c r="B12" s="153"/>
      <c r="C12" s="153"/>
      <c r="D12" s="153"/>
      <c r="E12" s="153"/>
      <c r="F12" s="153"/>
      <c r="G12" s="153"/>
      <c r="H12" s="154"/>
      <c r="I12" s="154"/>
      <c r="J12" s="154"/>
      <c r="K12" s="154"/>
      <c r="L12" s="154"/>
    </row>
    <row r="13" spans="1:12" ht="21.75">
      <c r="A13" s="158" t="s">
        <v>126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1:12" ht="23.25">
      <c r="A14" s="157" t="s">
        <v>3</v>
      </c>
      <c r="B14" s="160"/>
      <c r="C14" s="160"/>
      <c r="D14" s="204">
        <f>SUM(D7:D13)</f>
        <v>0</v>
      </c>
      <c r="E14" s="204">
        <f>SUM(E7:E13)</f>
        <v>0</v>
      </c>
      <c r="F14" s="204">
        <f>SUM(F7:F13)</f>
        <v>0</v>
      </c>
      <c r="G14" s="204">
        <f>SUM(G7:G13)</f>
        <v>0</v>
      </c>
      <c r="H14" s="160"/>
      <c r="I14" s="160"/>
      <c r="J14" s="204">
        <f>SUM(J7:J13)</f>
        <v>0</v>
      </c>
      <c r="K14" s="204">
        <f>SUM(K7:K13)</f>
        <v>0</v>
      </c>
      <c r="L14" s="160"/>
    </row>
    <row r="15" spans="1:12" ht="23.25">
      <c r="A15" s="28" t="s">
        <v>228</v>
      </c>
      <c r="D15" s="175"/>
      <c r="E15" s="175"/>
      <c r="F15" s="175"/>
      <c r="G15" s="175"/>
      <c r="H15" s="175"/>
      <c r="I15" s="318" t="s">
        <v>229</v>
      </c>
      <c r="J15" s="382"/>
      <c r="K15" s="382"/>
      <c r="L15" s="383"/>
    </row>
    <row r="16" spans="1:12" ht="23.25">
      <c r="A16" s="28" t="s">
        <v>150</v>
      </c>
      <c r="B16" s="175"/>
      <c r="C16" s="175"/>
      <c r="D16" s="175"/>
      <c r="E16" s="175"/>
      <c r="F16" s="175"/>
      <c r="G16" s="175"/>
      <c r="H16" s="175"/>
      <c r="I16" s="176"/>
      <c r="J16" s="177"/>
      <c r="K16" s="177"/>
      <c r="L16" s="178"/>
    </row>
    <row r="17" spans="1:12" ht="23.25">
      <c r="A17" s="338" t="s">
        <v>181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40"/>
    </row>
    <row r="18" spans="1:12" ht="23.25">
      <c r="A18" s="317" t="s">
        <v>76</v>
      </c>
      <c r="B18" s="317"/>
      <c r="C18" s="317"/>
      <c r="D18" s="317"/>
      <c r="E18" s="317"/>
      <c r="I18" s="329" t="s">
        <v>77</v>
      </c>
      <c r="J18" s="329"/>
      <c r="K18" s="329"/>
      <c r="L18" s="329"/>
    </row>
    <row r="19" spans="1:12" ht="23.25">
      <c r="A19" s="328" t="s">
        <v>182</v>
      </c>
      <c r="B19" s="328"/>
      <c r="C19" s="14"/>
      <c r="I19" s="337" t="s">
        <v>158</v>
      </c>
      <c r="J19" s="337"/>
      <c r="K19" s="337"/>
      <c r="L19" s="337"/>
    </row>
    <row r="20" spans="1:12" ht="21.75">
      <c r="A20" s="325" t="s">
        <v>89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</row>
  </sheetData>
  <sheetProtection/>
  <mergeCells count="17">
    <mergeCell ref="A3:L3"/>
    <mergeCell ref="I4:L4"/>
    <mergeCell ref="C8:H10"/>
    <mergeCell ref="J5:K5"/>
    <mergeCell ref="A5:A6"/>
    <mergeCell ref="D5:G5"/>
    <mergeCell ref="I5:I6"/>
    <mergeCell ref="A18:E18"/>
    <mergeCell ref="A17:L17"/>
    <mergeCell ref="A20:L20"/>
    <mergeCell ref="A1:J1"/>
    <mergeCell ref="I2:L2"/>
    <mergeCell ref="A19:B19"/>
    <mergeCell ref="I19:L19"/>
    <mergeCell ref="L5:L6"/>
    <mergeCell ref="I15:L15"/>
    <mergeCell ref="I18:L18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80" zoomScaleNormal="75" zoomScaleSheetLayoutView="80" zoomScalePageLayoutView="0" workbookViewId="0" topLeftCell="A13">
      <selection activeCell="O6" sqref="O6"/>
    </sheetView>
  </sheetViews>
  <sheetFormatPr defaultColWidth="9.140625" defaultRowHeight="21.75"/>
  <cols>
    <col min="1" max="1" width="63.140625" style="7" customWidth="1"/>
    <col min="2" max="2" width="24.28125" style="7" customWidth="1"/>
    <col min="3" max="3" width="18.7109375" style="7" customWidth="1"/>
    <col min="4" max="4" width="8.7109375" style="7" customWidth="1"/>
    <col min="5" max="16384" width="9.140625" style="7" customWidth="1"/>
  </cols>
  <sheetData>
    <row r="1" spans="1:4" ht="30" customHeight="1">
      <c r="A1" s="323" t="s">
        <v>218</v>
      </c>
      <c r="B1" s="323"/>
      <c r="C1" s="323"/>
      <c r="D1" s="323"/>
    </row>
    <row r="2" spans="2:4" ht="26.25">
      <c r="B2" s="306" t="s">
        <v>227</v>
      </c>
      <c r="C2" s="306"/>
      <c r="D2" s="306"/>
    </row>
    <row r="3" spans="1:4" s="8" customFormat="1" ht="27.75" customHeight="1">
      <c r="A3" s="343" t="s">
        <v>185</v>
      </c>
      <c r="B3" s="377"/>
      <c r="C3" s="377"/>
      <c r="D3" s="405"/>
    </row>
    <row r="4" spans="1:4" s="8" customFormat="1" ht="26.25" customHeight="1">
      <c r="A4" s="381" t="s">
        <v>140</v>
      </c>
      <c r="B4" s="344"/>
      <c r="C4" s="344"/>
      <c r="D4" s="345"/>
    </row>
    <row r="5" spans="1:4" s="8" customFormat="1" ht="23.25" customHeight="1">
      <c r="A5" s="199" t="s">
        <v>220</v>
      </c>
      <c r="B5" s="398" t="s">
        <v>219</v>
      </c>
      <c r="C5" s="398"/>
      <c r="D5" s="399"/>
    </row>
    <row r="6" spans="1:4" s="9" customFormat="1" ht="23.25">
      <c r="A6" s="102" t="s">
        <v>0</v>
      </c>
      <c r="B6" s="25" t="s">
        <v>45</v>
      </c>
      <c r="C6" s="403" t="s">
        <v>193</v>
      </c>
      <c r="D6" s="404"/>
    </row>
    <row r="7" spans="1:4" ht="23.25">
      <c r="A7" s="103" t="s">
        <v>68</v>
      </c>
      <c r="B7" s="104">
        <v>16</v>
      </c>
      <c r="C7" s="105"/>
      <c r="D7" s="106"/>
    </row>
    <row r="8" spans="1:4" ht="23.25">
      <c r="A8" s="107" t="s">
        <v>69</v>
      </c>
      <c r="B8" s="27" t="s">
        <v>252</v>
      </c>
      <c r="C8" s="109"/>
      <c r="D8" s="110"/>
    </row>
    <row r="9" spans="1:4" ht="23.25">
      <c r="A9" s="111" t="s">
        <v>65</v>
      </c>
      <c r="B9" s="113" t="s">
        <v>252</v>
      </c>
      <c r="C9" s="133"/>
      <c r="D9" s="110" t="s">
        <v>103</v>
      </c>
    </row>
    <row r="10" spans="1:4" ht="23.25">
      <c r="A10" s="111" t="s">
        <v>66</v>
      </c>
      <c r="B10" s="113" t="s">
        <v>252</v>
      </c>
      <c r="C10" s="133"/>
      <c r="D10" s="110" t="s">
        <v>103</v>
      </c>
    </row>
    <row r="11" spans="1:4" ht="23.25">
      <c r="A11" s="107" t="s">
        <v>95</v>
      </c>
      <c r="B11" s="27" t="s">
        <v>252</v>
      </c>
      <c r="C11" s="134"/>
      <c r="D11" s="110"/>
    </row>
    <row r="12" spans="1:4" s="8" customFormat="1" ht="23.25">
      <c r="A12" s="111" t="s">
        <v>96</v>
      </c>
      <c r="B12" s="112">
        <v>6</v>
      </c>
      <c r="C12" s="134"/>
      <c r="D12" s="110"/>
    </row>
    <row r="13" spans="1:4" s="8" customFormat="1" ht="23.25">
      <c r="A13" s="111" t="s">
        <v>97</v>
      </c>
      <c r="B13" s="112"/>
      <c r="C13" s="135">
        <f>B16/B7</f>
        <v>0.0625</v>
      </c>
      <c r="D13" s="110" t="s">
        <v>103</v>
      </c>
    </row>
    <row r="14" spans="1:4" s="8" customFormat="1" ht="23.25">
      <c r="A14" s="111" t="s">
        <v>70</v>
      </c>
      <c r="B14" s="113" t="s">
        <v>252</v>
      </c>
      <c r="C14" s="133"/>
      <c r="D14" s="114"/>
    </row>
    <row r="15" spans="1:4" s="8" customFormat="1" ht="23.25">
      <c r="A15" s="111" t="s">
        <v>71</v>
      </c>
      <c r="B15" s="112">
        <v>1</v>
      </c>
      <c r="C15" s="133"/>
      <c r="D15" s="114"/>
    </row>
    <row r="16" spans="1:4" s="8" customFormat="1" ht="23.25">
      <c r="A16" s="111" t="s">
        <v>67</v>
      </c>
      <c r="B16" s="113">
        <v>1</v>
      </c>
      <c r="C16" s="133"/>
      <c r="D16" s="114"/>
    </row>
    <row r="17" spans="1:4" s="8" customFormat="1" ht="23.25">
      <c r="A17" s="111" t="s">
        <v>100</v>
      </c>
      <c r="B17" s="113"/>
      <c r="C17" s="135">
        <f>B20/B7</f>
        <v>0.3125</v>
      </c>
      <c r="D17" s="110" t="s">
        <v>103</v>
      </c>
    </row>
    <row r="18" spans="1:4" s="8" customFormat="1" ht="23.25">
      <c r="A18" s="111" t="s">
        <v>70</v>
      </c>
      <c r="B18" s="113" t="s">
        <v>252</v>
      </c>
      <c r="C18" s="131"/>
      <c r="D18" s="114"/>
    </row>
    <row r="19" spans="1:4" s="8" customFormat="1" ht="23.25">
      <c r="A19" s="111" t="s">
        <v>71</v>
      </c>
      <c r="B19" s="113">
        <v>5</v>
      </c>
      <c r="C19" s="131"/>
      <c r="D19" s="114"/>
    </row>
    <row r="20" spans="1:4" s="8" customFormat="1" ht="23.25">
      <c r="A20" s="111" t="s">
        <v>67</v>
      </c>
      <c r="B20" s="113">
        <v>5</v>
      </c>
      <c r="C20" s="131"/>
      <c r="D20" s="114"/>
    </row>
    <row r="21" spans="1:4" s="8" customFormat="1" ht="23.25">
      <c r="A21" s="115" t="s">
        <v>98</v>
      </c>
      <c r="B21" s="113" t="s">
        <v>252</v>
      </c>
      <c r="C21" s="131"/>
      <c r="D21" s="110" t="s">
        <v>103</v>
      </c>
    </row>
    <row r="22" spans="1:4" s="8" customFormat="1" ht="23.25">
      <c r="A22" s="116" t="s">
        <v>99</v>
      </c>
      <c r="B22" s="117" t="s">
        <v>252</v>
      </c>
      <c r="C22" s="132"/>
      <c r="D22" s="118" t="s">
        <v>103</v>
      </c>
    </row>
    <row r="23" spans="1:4" s="8" customFormat="1" ht="23.25">
      <c r="A23" s="400" t="s">
        <v>189</v>
      </c>
      <c r="B23" s="401"/>
      <c r="C23" s="216">
        <f>(SUM(B8,B12)/B7)*100</f>
        <v>37.5</v>
      </c>
      <c r="D23" s="120" t="s">
        <v>245</v>
      </c>
    </row>
    <row r="24" spans="1:4" s="8" customFormat="1" ht="23.25">
      <c r="A24" s="400" t="s">
        <v>251</v>
      </c>
      <c r="B24" s="401"/>
      <c r="C24" s="220" t="s">
        <v>252</v>
      </c>
      <c r="D24" s="130"/>
    </row>
    <row r="25" spans="1:4" ht="23.25">
      <c r="A25" s="28" t="s">
        <v>228</v>
      </c>
      <c r="B25" s="393" t="s">
        <v>229</v>
      </c>
      <c r="C25" s="393"/>
      <c r="D25" s="394"/>
    </row>
    <row r="26" spans="1:4" ht="23.25">
      <c r="A26" s="362" t="s">
        <v>161</v>
      </c>
      <c r="B26" s="363"/>
      <c r="C26" s="363"/>
      <c r="D26" s="364"/>
    </row>
    <row r="27" spans="1:4" ht="27" customHeight="1">
      <c r="A27" s="395" t="s">
        <v>159</v>
      </c>
      <c r="B27" s="347"/>
      <c r="C27" s="347"/>
      <c r="D27" s="348"/>
    </row>
    <row r="28" spans="1:4" ht="48" customHeight="1">
      <c r="A28" s="395" t="s">
        <v>151</v>
      </c>
      <c r="B28" s="396"/>
      <c r="C28" s="396"/>
      <c r="D28" s="397"/>
    </row>
    <row r="29" spans="1:4" ht="23.25">
      <c r="A29" s="346" t="s">
        <v>187</v>
      </c>
      <c r="B29" s="347"/>
      <c r="C29" s="347"/>
      <c r="D29" s="348"/>
    </row>
    <row r="30" spans="1:4" ht="48" customHeight="1">
      <c r="A30" s="395" t="s">
        <v>164</v>
      </c>
      <c r="B30" s="347"/>
      <c r="C30" s="347"/>
      <c r="D30" s="348"/>
    </row>
    <row r="31" spans="1:4" ht="23.25">
      <c r="A31" s="346" t="s">
        <v>160</v>
      </c>
      <c r="B31" s="347"/>
      <c r="C31" s="347"/>
      <c r="D31" s="348"/>
    </row>
    <row r="32" spans="1:4" ht="23.25">
      <c r="A32" s="338" t="s">
        <v>153</v>
      </c>
      <c r="B32" s="339"/>
      <c r="C32" s="339"/>
      <c r="D32" s="340"/>
    </row>
    <row r="33" spans="1:4" ht="23.25">
      <c r="A33" s="14" t="s">
        <v>76</v>
      </c>
      <c r="B33" s="5"/>
      <c r="C33" s="337" t="s">
        <v>77</v>
      </c>
      <c r="D33" s="337"/>
    </row>
    <row r="34" spans="1:4" ht="23.25">
      <c r="A34" s="14" t="s">
        <v>105</v>
      </c>
      <c r="B34" s="337" t="s">
        <v>186</v>
      </c>
      <c r="C34" s="337"/>
      <c r="D34" s="337"/>
    </row>
    <row r="36" spans="1:4" ht="23.25">
      <c r="A36" s="402"/>
      <c r="B36" s="402"/>
      <c r="C36" s="402"/>
      <c r="D36" s="402"/>
    </row>
  </sheetData>
  <sheetProtection/>
  <mergeCells count="19">
    <mergeCell ref="A36:D36"/>
    <mergeCell ref="C6:D6"/>
    <mergeCell ref="C33:D33"/>
    <mergeCell ref="A27:D27"/>
    <mergeCell ref="A30:D30"/>
    <mergeCell ref="A3:D3"/>
    <mergeCell ref="A4:D4"/>
    <mergeCell ref="A23:B23"/>
    <mergeCell ref="B34:D34"/>
    <mergeCell ref="A1:D1"/>
    <mergeCell ref="A32:D32"/>
    <mergeCell ref="B25:D25"/>
    <mergeCell ref="A29:D29"/>
    <mergeCell ref="A31:D31"/>
    <mergeCell ref="A28:D28"/>
    <mergeCell ref="A26:D26"/>
    <mergeCell ref="B2:D2"/>
    <mergeCell ref="B5:D5"/>
    <mergeCell ref="A24:B24"/>
  </mergeCells>
  <printOptions/>
  <pageMargins left="0.6299212598425197" right="0.5511811023622047" top="0.7874015748031497" bottom="0.984251968503937" header="0.5118110236220472" footer="0.31496062992125984"/>
  <pageSetup firstPageNumber="7" useFirstPageNumber="1" horizontalDpi="600" verticalDpi="600" orientation="portrait" paperSize="9" scale="81" r:id="rId1"/>
  <headerFooter alignWithMargins="0">
    <oddFooter>&amp;Cหน้า 1-7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="80" zoomScaleNormal="75" zoomScaleSheetLayoutView="80" zoomScalePageLayoutView="0" workbookViewId="0" topLeftCell="A13">
      <selection activeCell="E10" sqref="E10"/>
    </sheetView>
  </sheetViews>
  <sheetFormatPr defaultColWidth="9.140625" defaultRowHeight="21.75"/>
  <cols>
    <col min="1" max="1" width="7.00390625" style="4" customWidth="1"/>
    <col min="2" max="2" width="30.8515625" style="3" customWidth="1"/>
    <col min="3" max="3" width="20.8515625" style="3" customWidth="1"/>
    <col min="4" max="4" width="14.28125" style="3" customWidth="1"/>
    <col min="5" max="5" width="12.421875" style="3" customWidth="1"/>
    <col min="6" max="6" width="20.8515625" style="3" customWidth="1"/>
    <col min="7" max="7" width="20.57421875" style="3" customWidth="1"/>
    <col min="8" max="8" width="9.00390625" style="3" customWidth="1"/>
    <col min="9" max="9" width="6.8515625" style="3" customWidth="1"/>
    <col min="10" max="10" width="8.140625" style="3" customWidth="1"/>
    <col min="11" max="11" width="6.7109375" style="3" customWidth="1"/>
    <col min="12" max="12" width="6.00390625" style="3" customWidth="1"/>
    <col min="13" max="13" width="6.8515625" style="4" customWidth="1"/>
    <col min="14" max="15" width="6.421875" style="4" customWidth="1"/>
    <col min="16" max="16" width="9.28125" style="3" customWidth="1"/>
    <col min="17" max="16384" width="9.140625" style="3" customWidth="1"/>
  </cols>
  <sheetData>
    <row r="1" spans="1:17" ht="26.25">
      <c r="A1" s="323" t="s">
        <v>221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 t="s">
        <v>247</v>
      </c>
      <c r="N1" s="324"/>
      <c r="O1" s="324"/>
      <c r="P1" s="324"/>
      <c r="Q1" s="324"/>
    </row>
    <row r="3" spans="1:17" ht="26.25">
      <c r="A3" s="381" t="s">
        <v>246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120"/>
    </row>
    <row r="4" spans="1:17" ht="23.25">
      <c r="A4" s="199" t="s">
        <v>220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398" t="s">
        <v>219</v>
      </c>
      <c r="M4" s="398"/>
      <c r="N4" s="398"/>
      <c r="O4" s="398"/>
      <c r="P4" s="398"/>
      <c r="Q4" s="399"/>
    </row>
    <row r="5" spans="1:17" s="1" customFormat="1" ht="23.25" customHeight="1">
      <c r="A5" s="416" t="s">
        <v>82</v>
      </c>
      <c r="B5" s="406" t="s">
        <v>46</v>
      </c>
      <c r="C5" s="416" t="s">
        <v>162</v>
      </c>
      <c r="D5" s="206"/>
      <c r="E5" s="406" t="s">
        <v>48</v>
      </c>
      <c r="F5" s="406" t="s">
        <v>49</v>
      </c>
      <c r="G5" s="139"/>
      <c r="H5" s="139"/>
      <c r="I5" s="403" t="s">
        <v>50</v>
      </c>
      <c r="J5" s="403"/>
      <c r="K5" s="403"/>
      <c r="L5" s="403"/>
      <c r="M5" s="403"/>
      <c r="N5" s="403"/>
      <c r="O5" s="403"/>
      <c r="P5" s="403"/>
      <c r="Q5" s="409" t="s">
        <v>85</v>
      </c>
    </row>
    <row r="6" spans="1:17" s="2" customFormat="1" ht="90" customHeight="1">
      <c r="A6" s="417"/>
      <c r="B6" s="407"/>
      <c r="C6" s="407"/>
      <c r="D6" s="140" t="s">
        <v>47</v>
      </c>
      <c r="E6" s="407"/>
      <c r="F6" s="407"/>
      <c r="G6" s="136" t="s">
        <v>141</v>
      </c>
      <c r="H6" s="136" t="s">
        <v>142</v>
      </c>
      <c r="I6" s="412" t="s">
        <v>53</v>
      </c>
      <c r="J6" s="409" t="s">
        <v>101</v>
      </c>
      <c r="K6" s="414" t="s">
        <v>51</v>
      </c>
      <c r="L6" s="415"/>
      <c r="M6" s="414" t="s">
        <v>52</v>
      </c>
      <c r="N6" s="415"/>
      <c r="O6" s="409" t="s">
        <v>83</v>
      </c>
      <c r="P6" s="409" t="s">
        <v>72</v>
      </c>
      <c r="Q6" s="410"/>
    </row>
    <row r="7" spans="1:17" ht="23.25">
      <c r="A7" s="418"/>
      <c r="B7" s="408"/>
      <c r="C7" s="408"/>
      <c r="D7" s="141"/>
      <c r="E7" s="408"/>
      <c r="F7" s="408"/>
      <c r="G7" s="141"/>
      <c r="H7" s="141"/>
      <c r="I7" s="413"/>
      <c r="J7" s="411"/>
      <c r="K7" s="121" t="s">
        <v>90</v>
      </c>
      <c r="L7" s="121" t="s">
        <v>91</v>
      </c>
      <c r="M7" s="47" t="s">
        <v>90</v>
      </c>
      <c r="N7" s="47" t="s">
        <v>91</v>
      </c>
      <c r="O7" s="411"/>
      <c r="P7" s="411"/>
      <c r="Q7" s="411"/>
    </row>
    <row r="8" spans="1:17" s="18" customFormat="1" ht="70.5" customHeight="1">
      <c r="A8" s="210">
        <v>1</v>
      </c>
      <c r="B8" s="207" t="s">
        <v>199</v>
      </c>
      <c r="C8" s="207" t="s">
        <v>200</v>
      </c>
      <c r="D8" s="208" t="s">
        <v>201</v>
      </c>
      <c r="E8" s="209">
        <v>37623</v>
      </c>
      <c r="F8" s="207" t="s">
        <v>265</v>
      </c>
      <c r="G8" s="210" t="s">
        <v>202</v>
      </c>
      <c r="H8" s="211"/>
      <c r="I8" s="92"/>
      <c r="J8" s="92"/>
      <c r="K8" s="92"/>
      <c r="L8" s="212"/>
      <c r="M8" s="92"/>
      <c r="N8" s="92">
        <v>1</v>
      </c>
      <c r="O8" s="92">
        <v>1</v>
      </c>
      <c r="P8" s="92"/>
      <c r="Q8" s="92"/>
    </row>
    <row r="9" spans="1:17" s="18" customFormat="1" ht="67.5" customHeight="1">
      <c r="A9" s="210">
        <v>2</v>
      </c>
      <c r="B9" s="207" t="s">
        <v>203</v>
      </c>
      <c r="C9" s="207" t="s">
        <v>204</v>
      </c>
      <c r="D9" s="208" t="s">
        <v>201</v>
      </c>
      <c r="E9" s="208">
        <v>2547</v>
      </c>
      <c r="F9" s="207" t="s">
        <v>205</v>
      </c>
      <c r="G9" s="210" t="s">
        <v>206</v>
      </c>
      <c r="H9" s="207"/>
      <c r="I9" s="92"/>
      <c r="J9" s="212"/>
      <c r="K9" s="92"/>
      <c r="L9" s="213"/>
      <c r="M9" s="92"/>
      <c r="N9" s="92">
        <v>1</v>
      </c>
      <c r="O9" s="92">
        <v>1</v>
      </c>
      <c r="P9" s="92"/>
      <c r="Q9" s="92"/>
    </row>
    <row r="10" spans="1:17" s="18" customFormat="1" ht="71.25" customHeight="1">
      <c r="A10" s="210">
        <v>3</v>
      </c>
      <c r="B10" s="214" t="s">
        <v>207</v>
      </c>
      <c r="C10" s="207" t="s">
        <v>208</v>
      </c>
      <c r="D10" s="208" t="s">
        <v>201</v>
      </c>
      <c r="E10" s="208"/>
      <c r="F10" s="207"/>
      <c r="G10" s="219" t="s">
        <v>250</v>
      </c>
      <c r="H10" s="207"/>
      <c r="I10" s="92"/>
      <c r="J10" s="212"/>
      <c r="K10" s="92"/>
      <c r="L10" s="92">
        <v>1</v>
      </c>
      <c r="M10" s="92"/>
      <c r="N10" s="92"/>
      <c r="O10" s="92">
        <v>1</v>
      </c>
      <c r="P10" s="92"/>
      <c r="Q10" s="92"/>
    </row>
    <row r="11" spans="1:17" s="18" customFormat="1" ht="86.25" customHeight="1">
      <c r="A11" s="210">
        <v>4</v>
      </c>
      <c r="B11" s="214" t="s">
        <v>209</v>
      </c>
      <c r="C11" s="207" t="s">
        <v>210</v>
      </c>
      <c r="D11" s="208" t="s">
        <v>211</v>
      </c>
      <c r="E11" s="208"/>
      <c r="F11" s="207"/>
      <c r="G11" s="219" t="s">
        <v>250</v>
      </c>
      <c r="H11" s="207"/>
      <c r="I11" s="92"/>
      <c r="J11" s="212"/>
      <c r="K11" s="92"/>
      <c r="L11" s="213"/>
      <c r="M11" s="92"/>
      <c r="N11" s="92">
        <v>1</v>
      </c>
      <c r="O11" s="92">
        <v>1</v>
      </c>
      <c r="P11" s="92"/>
      <c r="Q11" s="92"/>
    </row>
    <row r="12" spans="1:17" s="18" customFormat="1" ht="51.75" customHeight="1">
      <c r="A12" s="210">
        <v>5</v>
      </c>
      <c r="B12" s="214" t="s">
        <v>217</v>
      </c>
      <c r="C12" s="207" t="s">
        <v>212</v>
      </c>
      <c r="D12" s="208" t="s">
        <v>213</v>
      </c>
      <c r="E12" s="208"/>
      <c r="F12" s="207"/>
      <c r="G12" s="219" t="s">
        <v>250</v>
      </c>
      <c r="H12" s="207"/>
      <c r="I12" s="92"/>
      <c r="J12" s="212"/>
      <c r="K12" s="92"/>
      <c r="L12" s="213"/>
      <c r="M12" s="92"/>
      <c r="N12" s="92">
        <v>1</v>
      </c>
      <c r="O12" s="92">
        <v>1</v>
      </c>
      <c r="P12" s="92"/>
      <c r="Q12" s="92"/>
    </row>
    <row r="13" spans="1:17" ht="26.25" customHeight="1">
      <c r="A13" s="323" t="s">
        <v>221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4" t="s">
        <v>248</v>
      </c>
      <c r="N13" s="324"/>
      <c r="O13" s="324"/>
      <c r="P13" s="324"/>
      <c r="Q13" s="324"/>
    </row>
    <row r="15" spans="1:17" s="1" customFormat="1" ht="23.25" customHeight="1">
      <c r="A15" s="416" t="s">
        <v>82</v>
      </c>
      <c r="B15" s="406" t="s">
        <v>46</v>
      </c>
      <c r="C15" s="416" t="s">
        <v>162</v>
      </c>
      <c r="D15" s="206"/>
      <c r="E15" s="406" t="s">
        <v>48</v>
      </c>
      <c r="F15" s="406" t="s">
        <v>49</v>
      </c>
      <c r="G15" s="139"/>
      <c r="H15" s="139"/>
      <c r="I15" s="403" t="s">
        <v>50</v>
      </c>
      <c r="J15" s="403"/>
      <c r="K15" s="403"/>
      <c r="L15" s="403"/>
      <c r="M15" s="403"/>
      <c r="N15" s="403"/>
      <c r="O15" s="403"/>
      <c r="P15" s="403"/>
      <c r="Q15" s="409" t="s">
        <v>85</v>
      </c>
    </row>
    <row r="16" spans="1:17" s="2" customFormat="1" ht="90" customHeight="1">
      <c r="A16" s="417"/>
      <c r="B16" s="407"/>
      <c r="C16" s="407"/>
      <c r="D16" s="140" t="s">
        <v>47</v>
      </c>
      <c r="E16" s="407"/>
      <c r="F16" s="407"/>
      <c r="G16" s="136" t="s">
        <v>141</v>
      </c>
      <c r="H16" s="136" t="s">
        <v>142</v>
      </c>
      <c r="I16" s="412" t="s">
        <v>53</v>
      </c>
      <c r="J16" s="409" t="s">
        <v>101</v>
      </c>
      <c r="K16" s="414" t="s">
        <v>51</v>
      </c>
      <c r="L16" s="415"/>
      <c r="M16" s="414" t="s">
        <v>52</v>
      </c>
      <c r="N16" s="415"/>
      <c r="O16" s="409" t="s">
        <v>83</v>
      </c>
      <c r="P16" s="409" t="s">
        <v>72</v>
      </c>
      <c r="Q16" s="410"/>
    </row>
    <row r="17" spans="1:17" ht="23.25">
      <c r="A17" s="418"/>
      <c r="B17" s="408"/>
      <c r="C17" s="408"/>
      <c r="D17" s="141"/>
      <c r="E17" s="408"/>
      <c r="F17" s="408"/>
      <c r="G17" s="141"/>
      <c r="H17" s="141"/>
      <c r="I17" s="413"/>
      <c r="J17" s="411"/>
      <c r="K17" s="121" t="s">
        <v>90</v>
      </c>
      <c r="L17" s="121" t="s">
        <v>91</v>
      </c>
      <c r="M17" s="47" t="s">
        <v>90</v>
      </c>
      <c r="N17" s="47" t="s">
        <v>91</v>
      </c>
      <c r="O17" s="411"/>
      <c r="P17" s="411"/>
      <c r="Q17" s="411"/>
    </row>
    <row r="18" spans="1:17" ht="63">
      <c r="A18" s="210">
        <v>6</v>
      </c>
      <c r="B18" s="214" t="s">
        <v>214</v>
      </c>
      <c r="C18" s="207" t="s">
        <v>215</v>
      </c>
      <c r="D18" s="208" t="s">
        <v>216</v>
      </c>
      <c r="E18" s="208"/>
      <c r="F18" s="207"/>
      <c r="G18" s="219" t="s">
        <v>250</v>
      </c>
      <c r="H18" s="207"/>
      <c r="I18" s="92"/>
      <c r="J18" s="212"/>
      <c r="K18" s="92"/>
      <c r="L18" s="213"/>
      <c r="M18" s="92"/>
      <c r="N18" s="92">
        <v>1</v>
      </c>
      <c r="O18" s="92">
        <v>1</v>
      </c>
      <c r="P18" s="92"/>
      <c r="Q18" s="92"/>
    </row>
    <row r="19" spans="1:17" ht="26.25">
      <c r="A19" s="122"/>
      <c r="B19" s="123"/>
      <c r="C19" s="123"/>
      <c r="D19" s="123"/>
      <c r="E19" s="124"/>
      <c r="F19" s="174"/>
      <c r="G19" s="174" t="s">
        <v>3</v>
      </c>
      <c r="H19" s="125"/>
      <c r="I19" s="126">
        <f aca="true" t="shared" si="0" ref="I19:Q19">SUM(I8:I18)</f>
        <v>0</v>
      </c>
      <c r="J19" s="126">
        <f t="shared" si="0"/>
        <v>0</v>
      </c>
      <c r="K19" s="126">
        <f t="shared" si="0"/>
        <v>0</v>
      </c>
      <c r="L19" s="126">
        <f t="shared" si="0"/>
        <v>1</v>
      </c>
      <c r="M19" s="126">
        <f t="shared" si="0"/>
        <v>0</v>
      </c>
      <c r="N19" s="126">
        <f t="shared" si="0"/>
        <v>5</v>
      </c>
      <c r="O19" s="126">
        <f t="shared" si="0"/>
        <v>6</v>
      </c>
      <c r="P19" s="215">
        <f t="shared" si="0"/>
        <v>0</v>
      </c>
      <c r="Q19" s="215">
        <f t="shared" si="0"/>
        <v>0</v>
      </c>
    </row>
    <row r="20" spans="1:17" ht="23.25">
      <c r="A20" s="100" t="s">
        <v>228</v>
      </c>
      <c r="B20" s="127"/>
      <c r="C20" s="127"/>
      <c r="D20" s="127"/>
      <c r="E20" s="127"/>
      <c r="F20" s="128"/>
      <c r="G20" s="128"/>
      <c r="H20" s="128"/>
      <c r="I20" s="129"/>
      <c r="J20" s="129"/>
      <c r="K20" s="129"/>
      <c r="L20" s="330" t="s">
        <v>229</v>
      </c>
      <c r="M20" s="330"/>
      <c r="N20" s="330"/>
      <c r="O20" s="330"/>
      <c r="P20" s="330"/>
      <c r="Q20" s="419"/>
    </row>
    <row r="21" spans="1:17" ht="23.25">
      <c r="A21" s="376" t="s">
        <v>76</v>
      </c>
      <c r="B21" s="376"/>
      <c r="C21" s="376"/>
      <c r="D21" s="6"/>
      <c r="K21" s="205"/>
      <c r="L21" s="329" t="s">
        <v>77</v>
      </c>
      <c r="M21" s="329"/>
      <c r="N21" s="329"/>
      <c r="O21" s="329"/>
      <c r="P21" s="329"/>
      <c r="Q21" s="329"/>
    </row>
    <row r="22" spans="1:17" ht="23.25">
      <c r="A22" s="328" t="s">
        <v>105</v>
      </c>
      <c r="B22" s="328"/>
      <c r="K22" s="14"/>
      <c r="L22" s="14"/>
      <c r="M22" s="5"/>
      <c r="N22" s="337" t="s">
        <v>188</v>
      </c>
      <c r="O22" s="337"/>
      <c r="P22" s="337"/>
      <c r="Q22" s="337"/>
    </row>
    <row r="23" spans="2:12" ht="23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37">
    <mergeCell ref="L4:Q4"/>
    <mergeCell ref="A5:A7"/>
    <mergeCell ref="A22:B22"/>
    <mergeCell ref="B5:B7"/>
    <mergeCell ref="L20:Q20"/>
    <mergeCell ref="N22:Q22"/>
    <mergeCell ref="C5:C7"/>
    <mergeCell ref="F5:F7"/>
    <mergeCell ref="E5:E7"/>
    <mergeCell ref="Q5:Q7"/>
    <mergeCell ref="L21:Q21"/>
    <mergeCell ref="A21:C21"/>
    <mergeCell ref="M1:Q1"/>
    <mergeCell ref="I6:I7"/>
    <mergeCell ref="J6:J7"/>
    <mergeCell ref="P6:P7"/>
    <mergeCell ref="M6:N6"/>
    <mergeCell ref="A1:L1"/>
    <mergeCell ref="A3:P3"/>
    <mergeCell ref="O6:O7"/>
    <mergeCell ref="A15:A17"/>
    <mergeCell ref="B15:B17"/>
    <mergeCell ref="C15:C17"/>
    <mergeCell ref="E15:E17"/>
    <mergeCell ref="I5:P5"/>
    <mergeCell ref="K6:L6"/>
    <mergeCell ref="A13:L13"/>
    <mergeCell ref="M13:Q13"/>
    <mergeCell ref="F15:F17"/>
    <mergeCell ref="I15:P15"/>
    <mergeCell ref="Q15:Q17"/>
    <mergeCell ref="I16:I17"/>
    <mergeCell ref="J16:J17"/>
    <mergeCell ref="K16:L16"/>
    <mergeCell ref="M16:N16"/>
    <mergeCell ref="O16:O17"/>
    <mergeCell ref="P16:P17"/>
  </mergeCells>
  <printOptions/>
  <pageMargins left="0.6299212598425197" right="0.5511811023622047" top="1.3779527559055118" bottom="1.1023622047244095" header="0.5118110236220472" footer="0.31496062992125984"/>
  <pageSetup firstPageNumber="8" useFirstPageNumber="1" horizontalDpi="600" verticalDpi="600" orientation="landscape" paperSize="9" scale="72" r:id="rId1"/>
  <headerFooter alignWithMargins="0">
    <oddFooter>&amp;Cหน้า 1-&amp;P
</oddFooter>
  </headerFooter>
  <rowBreaks count="1" manualBreakCount="1">
    <brk id="12" max="16" man="1"/>
  </rowBreaks>
  <ignoredErrors>
    <ignoredError sqref="G10:G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="80" zoomScaleNormal="75" zoomScaleSheetLayoutView="80" zoomScalePageLayoutView="0" workbookViewId="0" topLeftCell="A13">
      <selection activeCell="B5" sqref="B5:D5"/>
    </sheetView>
  </sheetViews>
  <sheetFormatPr defaultColWidth="9.140625" defaultRowHeight="21.75"/>
  <cols>
    <col min="1" max="1" width="63.7109375" style="11" customWidth="1"/>
    <col min="2" max="2" width="22.140625" style="11" customWidth="1"/>
    <col min="3" max="3" width="15.7109375" style="11" customWidth="1"/>
    <col min="4" max="4" width="11.8515625" style="11" customWidth="1"/>
    <col min="5" max="16384" width="9.140625" style="11" customWidth="1"/>
  </cols>
  <sheetData>
    <row r="1" spans="1:4" ht="29.25" customHeight="1">
      <c r="A1" s="430" t="s">
        <v>222</v>
      </c>
      <c r="B1" s="430"/>
      <c r="C1" s="430"/>
      <c r="D1" s="430"/>
    </row>
    <row r="2" spans="2:4" ht="24.75" customHeight="1">
      <c r="B2" s="428" t="s">
        <v>230</v>
      </c>
      <c r="C2" s="428"/>
      <c r="D2" s="428"/>
    </row>
    <row r="3" spans="1:4" ht="29.25" customHeight="1">
      <c r="A3" s="420" t="s">
        <v>143</v>
      </c>
      <c r="B3" s="421"/>
      <c r="C3" s="421"/>
      <c r="D3" s="422"/>
    </row>
    <row r="4" spans="1:4" ht="26.25" customHeight="1">
      <c r="A4" s="420" t="s">
        <v>249</v>
      </c>
      <c r="B4" s="421"/>
      <c r="C4" s="421"/>
      <c r="D4" s="422"/>
    </row>
    <row r="5" spans="1:4" ht="23.25" customHeight="1">
      <c r="A5" s="83" t="s">
        <v>220</v>
      </c>
      <c r="B5" s="423" t="s">
        <v>225</v>
      </c>
      <c r="C5" s="423"/>
      <c r="D5" s="424"/>
    </row>
    <row r="6" spans="1:4" s="13" customFormat="1" ht="26.25" customHeight="1">
      <c r="A6" s="102" t="s">
        <v>0</v>
      </c>
      <c r="B6" s="25" t="s">
        <v>45</v>
      </c>
      <c r="C6" s="403" t="s">
        <v>193</v>
      </c>
      <c r="D6" s="404"/>
    </row>
    <row r="7" spans="1:4" ht="27.75" customHeight="1">
      <c r="A7" s="103" t="s">
        <v>154</v>
      </c>
      <c r="B7" s="104"/>
      <c r="C7" s="105"/>
      <c r="D7" s="106"/>
    </row>
    <row r="8" spans="1:4" ht="23.25">
      <c r="A8" s="107" t="s">
        <v>69</v>
      </c>
      <c r="B8" s="108"/>
      <c r="C8" s="109"/>
      <c r="D8" s="110"/>
    </row>
    <row r="9" spans="1:4" ht="23.25">
      <c r="A9" s="111" t="s">
        <v>65</v>
      </c>
      <c r="B9" s="112"/>
      <c r="C9" s="133"/>
      <c r="D9" s="110"/>
    </row>
    <row r="10" spans="1:4" ht="23.25">
      <c r="A10" s="111" t="s">
        <v>66</v>
      </c>
      <c r="B10" s="112"/>
      <c r="C10" s="133"/>
      <c r="D10" s="110"/>
    </row>
    <row r="11" spans="1:4" ht="23.25">
      <c r="A11" s="107" t="s">
        <v>95</v>
      </c>
      <c r="B11" s="27"/>
      <c r="C11" s="134"/>
      <c r="D11" s="110"/>
    </row>
    <row r="12" spans="1:4" ht="23.25">
      <c r="A12" s="111" t="s">
        <v>96</v>
      </c>
      <c r="B12" s="112"/>
      <c r="C12" s="134"/>
      <c r="D12" s="110"/>
    </row>
    <row r="13" spans="1:4" ht="23.25">
      <c r="A13" s="111" t="s">
        <v>97</v>
      </c>
      <c r="B13" s="112"/>
      <c r="C13" s="135"/>
      <c r="D13" s="110"/>
    </row>
    <row r="14" spans="1:4" ht="23.25">
      <c r="A14" s="111" t="s">
        <v>70</v>
      </c>
      <c r="B14" s="113"/>
      <c r="C14" s="133"/>
      <c r="D14" s="114"/>
    </row>
    <row r="15" spans="1:4" ht="26.25">
      <c r="A15" s="111" t="s">
        <v>71</v>
      </c>
      <c r="B15" s="425" t="s">
        <v>257</v>
      </c>
      <c r="C15" s="426"/>
      <c r="D15" s="427"/>
    </row>
    <row r="16" spans="1:4" ht="23.25">
      <c r="A16" s="111" t="s">
        <v>67</v>
      </c>
      <c r="B16" s="113"/>
      <c r="C16" s="133"/>
      <c r="D16" s="114"/>
    </row>
    <row r="17" spans="1:4" ht="23.25">
      <c r="A17" s="111" t="s">
        <v>100</v>
      </c>
      <c r="B17" s="113"/>
      <c r="C17" s="135"/>
      <c r="D17" s="110"/>
    </row>
    <row r="18" spans="1:4" ht="23.25">
      <c r="A18" s="111" t="s">
        <v>70</v>
      </c>
      <c r="B18" s="113"/>
      <c r="C18" s="131"/>
      <c r="D18" s="114"/>
    </row>
    <row r="19" spans="1:4" ht="23.25">
      <c r="A19" s="111" t="s">
        <v>71</v>
      </c>
      <c r="B19" s="113"/>
      <c r="C19" s="131"/>
      <c r="D19" s="114"/>
    </row>
    <row r="20" spans="1:4" ht="23.25">
      <c r="A20" s="111" t="s">
        <v>67</v>
      </c>
      <c r="B20" s="113"/>
      <c r="C20" s="131"/>
      <c r="D20" s="114"/>
    </row>
    <row r="21" spans="1:4" ht="23.25">
      <c r="A21" s="115" t="s">
        <v>98</v>
      </c>
      <c r="B21" s="113"/>
      <c r="C21" s="131"/>
      <c r="D21" s="114"/>
    </row>
    <row r="22" spans="1:4" ht="23.25">
      <c r="A22" s="116" t="s">
        <v>99</v>
      </c>
      <c r="B22" s="117"/>
      <c r="C22" s="132"/>
      <c r="D22" s="118"/>
    </row>
    <row r="23" spans="1:4" ht="23.25">
      <c r="A23" s="192" t="s">
        <v>189</v>
      </c>
      <c r="B23" s="191"/>
      <c r="C23" s="193"/>
      <c r="D23" s="120"/>
    </row>
    <row r="24" spans="1:4" ht="23.25" customHeight="1">
      <c r="A24" s="83" t="s">
        <v>231</v>
      </c>
      <c r="B24" s="423" t="s">
        <v>232</v>
      </c>
      <c r="C24" s="423"/>
      <c r="D24" s="424"/>
    </row>
    <row r="25" spans="1:4" ht="23.25" customHeight="1">
      <c r="A25" s="28" t="s">
        <v>88</v>
      </c>
      <c r="B25" s="119"/>
      <c r="C25" s="119"/>
      <c r="D25" s="26"/>
    </row>
    <row r="26" spans="1:4" ht="23.25" customHeight="1">
      <c r="A26" s="395" t="s">
        <v>159</v>
      </c>
      <c r="B26" s="347"/>
      <c r="C26" s="347"/>
      <c r="D26" s="348"/>
    </row>
    <row r="27" spans="1:4" ht="23.25" customHeight="1">
      <c r="A27" s="395" t="s">
        <v>151</v>
      </c>
      <c r="B27" s="396"/>
      <c r="C27" s="396"/>
      <c r="D27" s="397"/>
    </row>
    <row r="28" spans="1:4" ht="23.25">
      <c r="A28" s="346" t="s">
        <v>152</v>
      </c>
      <c r="B28" s="347"/>
      <c r="C28" s="347"/>
      <c r="D28" s="348"/>
    </row>
    <row r="29" spans="1:4" ht="42.75" customHeight="1">
      <c r="A29" s="395" t="s">
        <v>164</v>
      </c>
      <c r="B29" s="347"/>
      <c r="C29" s="347"/>
      <c r="D29" s="348"/>
    </row>
    <row r="30" spans="1:4" ht="23.25">
      <c r="A30" s="346" t="s">
        <v>160</v>
      </c>
      <c r="B30" s="347"/>
      <c r="C30" s="347"/>
      <c r="D30" s="348"/>
    </row>
    <row r="31" spans="1:4" ht="23.25">
      <c r="A31" s="338" t="s">
        <v>153</v>
      </c>
      <c r="B31" s="339"/>
      <c r="C31" s="339"/>
      <c r="D31" s="340"/>
    </row>
    <row r="32" spans="1:4" ht="23.25">
      <c r="A32" s="12" t="s">
        <v>75</v>
      </c>
      <c r="B32" s="431" t="s">
        <v>94</v>
      </c>
      <c r="C32" s="431"/>
      <c r="D32" s="431"/>
    </row>
    <row r="33" spans="1:4" ht="23.25">
      <c r="A33" s="12" t="s">
        <v>102</v>
      </c>
      <c r="B33" s="429" t="s">
        <v>163</v>
      </c>
      <c r="C33" s="429"/>
      <c r="D33" s="429"/>
    </row>
    <row r="34" ht="23.25">
      <c r="A34" s="12"/>
    </row>
    <row r="36" ht="23.25">
      <c r="A36" s="12"/>
    </row>
    <row r="37" ht="23.25">
      <c r="A37" s="12"/>
    </row>
    <row r="38" ht="23.25">
      <c r="A38" s="12"/>
    </row>
    <row r="39" ht="23.25">
      <c r="A39" s="12"/>
    </row>
    <row r="40" ht="23.25">
      <c r="A40" s="12"/>
    </row>
  </sheetData>
  <sheetProtection/>
  <mergeCells count="16">
    <mergeCell ref="B2:D2"/>
    <mergeCell ref="B33:D33"/>
    <mergeCell ref="A1:D1"/>
    <mergeCell ref="B32:D32"/>
    <mergeCell ref="A29:D29"/>
    <mergeCell ref="A30:D30"/>
    <mergeCell ref="A31:D31"/>
    <mergeCell ref="B24:D24"/>
    <mergeCell ref="C6:D6"/>
    <mergeCell ref="A26:D26"/>
    <mergeCell ref="A27:D27"/>
    <mergeCell ref="A28:D28"/>
    <mergeCell ref="A3:D3"/>
    <mergeCell ref="A4:D4"/>
    <mergeCell ref="B5:D5"/>
    <mergeCell ref="B15:D15"/>
  </mergeCells>
  <printOptions/>
  <pageMargins left="0.6299212598425197" right="0.5511811023622047" top="0.7874015748031497" bottom="0.984251968503937" header="0.5118110236220472" footer="0.31496062992125984"/>
  <pageSetup firstPageNumber="5" useFirstPageNumber="1" horizontalDpi="600" verticalDpi="600" orientation="portrait" paperSize="9" scale="82" r:id="rId3"/>
  <headerFooter alignWithMargins="0">
    <oddFooter>&amp;C&amp;"Angsana New,ธรรมดา"&amp;15หน้า 1-10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80" zoomScaleNormal="75" zoomScaleSheetLayoutView="80" zoomScalePageLayoutView="0" workbookViewId="0" topLeftCell="A6">
      <selection activeCell="G17" sqref="G17"/>
    </sheetView>
  </sheetViews>
  <sheetFormatPr defaultColWidth="9.140625" defaultRowHeight="21.75"/>
  <cols>
    <col min="1" max="1" width="7.00390625" style="3" customWidth="1"/>
    <col min="2" max="2" width="29.57421875" style="3" customWidth="1"/>
    <col min="3" max="3" width="17.57421875" style="3" customWidth="1"/>
    <col min="4" max="4" width="12.00390625" style="3" customWidth="1"/>
    <col min="5" max="5" width="11.140625" style="3" customWidth="1"/>
    <col min="6" max="6" width="23.00390625" style="3" customWidth="1"/>
    <col min="7" max="7" width="30.00390625" style="3" customWidth="1"/>
    <col min="8" max="8" width="8.28125" style="3" customWidth="1"/>
    <col min="9" max="9" width="6.57421875" style="3" customWidth="1"/>
    <col min="10" max="11" width="7.00390625" style="3" customWidth="1"/>
    <col min="12" max="12" width="6.421875" style="3" customWidth="1"/>
    <col min="13" max="13" width="6.8515625" style="3" customWidth="1"/>
    <col min="14" max="14" width="5.7109375" style="3" customWidth="1"/>
    <col min="15" max="15" width="5.8515625" style="3" customWidth="1"/>
    <col min="16" max="16" width="6.28125" style="3" customWidth="1"/>
    <col min="17" max="17" width="12.7109375" style="3" customWidth="1"/>
    <col min="18" max="16384" width="9.140625" style="3" customWidth="1"/>
  </cols>
  <sheetData>
    <row r="1" spans="1:17" ht="28.5" customHeight="1">
      <c r="A1" s="430" t="s">
        <v>223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324" t="s">
        <v>233</v>
      </c>
      <c r="N1" s="324"/>
      <c r="O1" s="324"/>
      <c r="P1" s="324"/>
      <c r="Q1" s="324"/>
    </row>
    <row r="3" spans="1:17" ht="26.25">
      <c r="A3" s="432" t="s">
        <v>224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</row>
    <row r="4" spans="1:17" ht="23.25">
      <c r="A4" s="199" t="s">
        <v>220</v>
      </c>
      <c r="B4" s="127"/>
      <c r="C4" s="127"/>
      <c r="D4" s="127"/>
      <c r="E4" s="127"/>
      <c r="F4" s="127"/>
      <c r="G4" s="127"/>
      <c r="H4" s="127"/>
      <c r="I4" s="127"/>
      <c r="J4" s="127"/>
      <c r="K4" s="398" t="s">
        <v>225</v>
      </c>
      <c r="L4" s="398"/>
      <c r="M4" s="398"/>
      <c r="N4" s="398"/>
      <c r="O4" s="398"/>
      <c r="P4" s="398"/>
      <c r="Q4" s="399"/>
    </row>
    <row r="5" spans="1:17" s="1" customFormat="1" ht="23.25" customHeight="1">
      <c r="A5" s="441" t="s">
        <v>82</v>
      </c>
      <c r="B5" s="441" t="s">
        <v>84</v>
      </c>
      <c r="C5" s="441" t="s">
        <v>162</v>
      </c>
      <c r="D5" s="442" t="s">
        <v>47</v>
      </c>
      <c r="E5" s="442" t="s">
        <v>48</v>
      </c>
      <c r="F5" s="442" t="s">
        <v>49</v>
      </c>
      <c r="G5" s="416" t="s">
        <v>148</v>
      </c>
      <c r="H5" s="139"/>
      <c r="I5" s="403" t="s">
        <v>50</v>
      </c>
      <c r="J5" s="403"/>
      <c r="K5" s="403"/>
      <c r="L5" s="403"/>
      <c r="M5" s="403"/>
      <c r="N5" s="403"/>
      <c r="O5" s="403"/>
      <c r="P5" s="403"/>
      <c r="Q5" s="409" t="s">
        <v>85</v>
      </c>
    </row>
    <row r="6" spans="1:17" s="2" customFormat="1" ht="84" customHeight="1">
      <c r="A6" s="441"/>
      <c r="B6" s="441"/>
      <c r="C6" s="442"/>
      <c r="D6" s="442"/>
      <c r="E6" s="442"/>
      <c r="F6" s="442"/>
      <c r="G6" s="407"/>
      <c r="H6" s="140" t="s">
        <v>142</v>
      </c>
      <c r="I6" s="436" t="s">
        <v>53</v>
      </c>
      <c r="J6" s="435" t="s">
        <v>190</v>
      </c>
      <c r="K6" s="435" t="s">
        <v>51</v>
      </c>
      <c r="L6" s="435"/>
      <c r="M6" s="435" t="s">
        <v>52</v>
      </c>
      <c r="N6" s="435"/>
      <c r="O6" s="435" t="s">
        <v>83</v>
      </c>
      <c r="P6" s="435" t="s">
        <v>191</v>
      </c>
      <c r="Q6" s="410"/>
    </row>
    <row r="7" spans="1:17" s="2" customFormat="1" ht="50.25" customHeight="1">
      <c r="A7" s="441"/>
      <c r="B7" s="441"/>
      <c r="C7" s="442"/>
      <c r="D7" s="442"/>
      <c r="E7" s="442"/>
      <c r="F7" s="442"/>
      <c r="G7" s="408"/>
      <c r="H7" s="141"/>
      <c r="I7" s="436"/>
      <c r="J7" s="435"/>
      <c r="K7" s="84" t="s">
        <v>86</v>
      </c>
      <c r="L7" s="84" t="s">
        <v>87</v>
      </c>
      <c r="M7" s="84" t="s">
        <v>86</v>
      </c>
      <c r="N7" s="84" t="s">
        <v>87</v>
      </c>
      <c r="O7" s="435"/>
      <c r="P7" s="435"/>
      <c r="Q7" s="411"/>
    </row>
    <row r="8" spans="1:17" ht="30" customHeight="1">
      <c r="A8" s="85"/>
      <c r="B8" s="143"/>
      <c r="C8" s="143"/>
      <c r="D8" s="143"/>
      <c r="E8" s="143"/>
      <c r="F8" s="143"/>
      <c r="G8" s="167"/>
      <c r="H8" s="167"/>
      <c r="I8" s="86"/>
      <c r="J8" s="86"/>
      <c r="K8" s="86"/>
      <c r="L8" s="86"/>
      <c r="M8" s="86"/>
      <c r="N8" s="87"/>
      <c r="O8" s="88"/>
      <c r="P8" s="88"/>
      <c r="Q8" s="88"/>
    </row>
    <row r="9" spans="1:17" ht="23.25" customHeight="1">
      <c r="A9" s="89"/>
      <c r="B9" s="443" t="s">
        <v>255</v>
      </c>
      <c r="C9" s="444"/>
      <c r="D9" s="444"/>
      <c r="E9" s="445"/>
      <c r="F9" s="143"/>
      <c r="G9" s="143"/>
      <c r="H9" s="143"/>
      <c r="I9" s="90"/>
      <c r="J9" s="90"/>
      <c r="K9" s="90"/>
      <c r="L9" s="90"/>
      <c r="M9" s="90"/>
      <c r="N9" s="91"/>
      <c r="O9" s="92"/>
      <c r="P9" s="92"/>
      <c r="Q9" s="93"/>
    </row>
    <row r="10" spans="1:17" ht="23.25" customHeight="1">
      <c r="A10" s="89"/>
      <c r="B10" s="446"/>
      <c r="C10" s="447"/>
      <c r="D10" s="447"/>
      <c r="E10" s="448"/>
      <c r="F10" s="143"/>
      <c r="G10" s="143"/>
      <c r="H10" s="143"/>
      <c r="I10" s="90"/>
      <c r="J10" s="90"/>
      <c r="K10" s="90"/>
      <c r="L10" s="90"/>
      <c r="M10" s="90"/>
      <c r="N10" s="91"/>
      <c r="O10" s="92"/>
      <c r="P10" s="92"/>
      <c r="Q10" s="92"/>
    </row>
    <row r="11" spans="1:17" ht="23.25" customHeight="1">
      <c r="A11" s="89"/>
      <c r="B11" s="143"/>
      <c r="C11" s="143"/>
      <c r="D11" s="143"/>
      <c r="E11" s="143"/>
      <c r="F11" s="143"/>
      <c r="G11" s="143"/>
      <c r="H11" s="143"/>
      <c r="I11" s="90"/>
      <c r="J11" s="90"/>
      <c r="K11" s="90"/>
      <c r="L11" s="91"/>
      <c r="M11" s="90"/>
      <c r="N11" s="94"/>
      <c r="O11" s="92"/>
      <c r="P11" s="92"/>
      <c r="Q11" s="92"/>
    </row>
    <row r="12" spans="1:17" ht="23.25">
      <c r="A12" s="89"/>
      <c r="B12" s="89"/>
      <c r="C12" s="95"/>
      <c r="D12" s="96"/>
      <c r="E12" s="97"/>
      <c r="F12" s="95"/>
      <c r="G12" s="95"/>
      <c r="H12" s="95"/>
      <c r="I12" s="90"/>
      <c r="J12" s="91"/>
      <c r="K12" s="90"/>
      <c r="L12" s="98"/>
      <c r="M12" s="90"/>
      <c r="N12" s="94"/>
      <c r="O12" s="92"/>
      <c r="P12" s="92"/>
      <c r="Q12" s="92"/>
    </row>
    <row r="13" spans="1:17" ht="26.25">
      <c r="A13" s="438" t="s">
        <v>3</v>
      </c>
      <c r="B13" s="439"/>
      <c r="C13" s="439"/>
      <c r="D13" s="439"/>
      <c r="E13" s="439"/>
      <c r="F13" s="440"/>
      <c r="G13" s="137"/>
      <c r="H13" s="137"/>
      <c r="I13" s="99">
        <f aca="true" t="shared" si="0" ref="I13:Q13">SUM(I8:I12)</f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</row>
    <row r="14" spans="1:17" ht="23.25">
      <c r="A14" s="400" t="s">
        <v>235</v>
      </c>
      <c r="B14" s="401"/>
      <c r="C14" s="401"/>
      <c r="D14" s="401"/>
      <c r="E14" s="101"/>
      <c r="F14" s="101"/>
      <c r="G14" s="101"/>
      <c r="H14" s="101"/>
      <c r="I14" s="101"/>
      <c r="J14" s="101"/>
      <c r="K14" s="101"/>
      <c r="L14" s="101"/>
      <c r="M14" s="398" t="s">
        <v>234</v>
      </c>
      <c r="N14" s="398"/>
      <c r="O14" s="398"/>
      <c r="P14" s="398"/>
      <c r="Q14" s="399"/>
    </row>
    <row r="15" spans="1:17" s="22" customFormat="1" ht="23.25">
      <c r="A15" s="376"/>
      <c r="B15" s="376"/>
      <c r="C15" s="376"/>
      <c r="D15" s="19"/>
      <c r="E15" s="20"/>
      <c r="F15" s="20"/>
      <c r="G15" s="20"/>
      <c r="H15" s="20"/>
      <c r="I15" s="20"/>
      <c r="J15" s="21"/>
      <c r="K15" s="329"/>
      <c r="L15" s="329"/>
      <c r="M15" s="329"/>
      <c r="N15" s="329"/>
      <c r="O15" s="329"/>
      <c r="P15" s="329"/>
      <c r="Q15" s="329"/>
    </row>
    <row r="16" spans="1:17" s="22" customFormat="1" ht="23.25">
      <c r="A16" s="328"/>
      <c r="B16" s="328"/>
      <c r="C16" s="3"/>
      <c r="D16" s="19"/>
      <c r="E16" s="20"/>
      <c r="F16" s="20"/>
      <c r="G16" s="20"/>
      <c r="H16" s="20"/>
      <c r="I16" s="20"/>
      <c r="J16" s="20"/>
      <c r="K16" s="14"/>
      <c r="L16" s="14"/>
      <c r="M16" s="14"/>
      <c r="N16" s="328"/>
      <c r="O16" s="328"/>
      <c r="P16" s="328"/>
      <c r="Q16" s="328"/>
    </row>
    <row r="17" spans="1:17" s="22" customFormat="1" ht="23.25">
      <c r="A17" s="19"/>
      <c r="B17" s="19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3"/>
      <c r="P17" s="23"/>
      <c r="Q17" s="23"/>
    </row>
    <row r="18" spans="1:17" s="22" customFormat="1" ht="23.25">
      <c r="A18" s="19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3"/>
      <c r="P18" s="23"/>
      <c r="Q18" s="23"/>
    </row>
    <row r="19" spans="1:17" s="22" customFormat="1" ht="23.25">
      <c r="A19" s="19"/>
      <c r="B19" s="19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3"/>
      <c r="P19" s="23"/>
      <c r="Q19" s="23"/>
    </row>
    <row r="20" spans="1:17" ht="23.25">
      <c r="A20" s="328" t="s">
        <v>76</v>
      </c>
      <c r="B20" s="328"/>
      <c r="C20" s="328"/>
      <c r="J20" s="329" t="s">
        <v>77</v>
      </c>
      <c r="K20" s="329"/>
      <c r="L20" s="329"/>
      <c r="M20" s="329"/>
      <c r="N20" s="329"/>
      <c r="O20" s="329"/>
      <c r="P20" s="329"/>
      <c r="Q20" s="329"/>
    </row>
    <row r="21" spans="1:17" ht="23.25">
      <c r="A21" s="328" t="s">
        <v>105</v>
      </c>
      <c r="B21" s="328"/>
      <c r="C21" s="328"/>
      <c r="J21" s="5"/>
      <c r="K21" s="5"/>
      <c r="L21" s="5"/>
      <c r="M21" s="5"/>
      <c r="N21" s="337" t="s">
        <v>192</v>
      </c>
      <c r="O21" s="337"/>
      <c r="P21" s="337"/>
      <c r="Q21" s="337"/>
    </row>
    <row r="23" spans="1:16" ht="23.25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</row>
  </sheetData>
  <sheetProtection/>
  <mergeCells count="32">
    <mergeCell ref="B9:E10"/>
    <mergeCell ref="G5:G7"/>
    <mergeCell ref="K15:Q15"/>
    <mergeCell ref="A16:B16"/>
    <mergeCell ref="A13:F13"/>
    <mergeCell ref="K6:L6"/>
    <mergeCell ref="A5:A7"/>
    <mergeCell ref="B5:B7"/>
    <mergeCell ref="C5:C7"/>
    <mergeCell ref="D5:D7"/>
    <mergeCell ref="E5:E7"/>
    <mergeCell ref="F5:F7"/>
    <mergeCell ref="M6:N6"/>
    <mergeCell ref="P6:P7"/>
    <mergeCell ref="A23:P23"/>
    <mergeCell ref="A20:C20"/>
    <mergeCell ref="A21:C21"/>
    <mergeCell ref="A14:D14"/>
    <mergeCell ref="J20:Q20"/>
    <mergeCell ref="M14:Q14"/>
    <mergeCell ref="A15:C15"/>
    <mergeCell ref="N16:Q16"/>
    <mergeCell ref="M1:Q1"/>
    <mergeCell ref="A1:L1"/>
    <mergeCell ref="A3:Q3"/>
    <mergeCell ref="K4:Q4"/>
    <mergeCell ref="N21:Q21"/>
    <mergeCell ref="Q5:Q7"/>
    <mergeCell ref="I5:P5"/>
    <mergeCell ref="J6:J7"/>
    <mergeCell ref="O6:O7"/>
    <mergeCell ref="I6:I7"/>
  </mergeCells>
  <printOptions/>
  <pageMargins left="0.6299212598425197" right="0.5511811023622047" top="0.7874015748031497" bottom="0.984251968503937" header="0.5118110236220472" footer="0.31496062992125984"/>
  <pageSetup firstPageNumber="6" useFirstPageNumber="1" horizontalDpi="600" verticalDpi="600" orientation="landscape" paperSize="9" scale="70" r:id="rId1"/>
  <headerFooter alignWithMargins="0">
    <oddFooter>&amp;C&amp;"Angsana New,ธรรมดา"&amp;15หน้า 1-11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.th/~ngpanyar/graduates/show_grad_data_2546.php ข้อมูลการได้งานทำของบัณฑิตที่จบการศึกษาปีการศึกษา 2546</dc:title>
  <dc:subject/>
  <dc:creator>x</dc:creator>
  <cp:keywords/>
  <dc:description/>
  <cp:lastModifiedBy>user</cp:lastModifiedBy>
  <cp:lastPrinted>2006-11-13T03:37:44Z</cp:lastPrinted>
  <dcterms:created xsi:type="dcterms:W3CDTF">2004-03-02T03:34:17Z</dcterms:created>
  <dcterms:modified xsi:type="dcterms:W3CDTF">2014-02-21T03:37:53Z</dcterms:modified>
  <cp:category/>
  <cp:version/>
  <cp:contentType/>
  <cp:contentStatus/>
</cp:coreProperties>
</file>