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activeTab="1"/>
  </bookViews>
  <sheets>
    <sheet name="4.1กิจกรรมอนุรักษ์" sheetId="1" r:id="rId1"/>
    <sheet name="4.2คชจ.+มูลค่า" sheetId="2" r:id="rId2"/>
    <sheet name="4.3ผลงาน" sheetId="3" r:id="rId3"/>
    <sheet name="4.4(1)ประสิทธิผล" sheetId="4" r:id="rId4"/>
    <sheet name="4.4(2)รายชื่อโครงการกิจกรรม" sheetId="5" r:id="rId5"/>
  </sheets>
  <externalReferences>
    <externalReference r:id="rId8"/>
    <externalReference r:id="rId9"/>
  </externalReferences>
  <definedNames>
    <definedName name="_xlnm.Print_Area" localSheetId="0">'4.1กิจกรรมอนุรักษ์'!$A$1:$M$129</definedName>
    <definedName name="_xlnm.Print_Area" localSheetId="2">'4.3ผลงาน'!$A$1:$C$27</definedName>
    <definedName name="_xlnm.Print_Area" localSheetId="3">'4.4(1)ประสิทธิผล'!$A$1:$E$19</definedName>
  </definedNames>
  <calcPr fullCalcOnLoad="1"/>
</workbook>
</file>

<file path=xl/sharedStrings.xml><?xml version="1.0" encoding="utf-8"?>
<sst xmlns="http://schemas.openxmlformats.org/spreadsheetml/2006/main" count="394" uniqueCount="233">
  <si>
    <t>ภาควิชา</t>
  </si>
  <si>
    <t>รวม</t>
  </si>
  <si>
    <t>จำนวนผู้เข้าร่วม</t>
  </si>
  <si>
    <t>หมายเหตุ</t>
  </si>
  <si>
    <t>แหล่งข้อมูล O: ภาควิชา</t>
  </si>
  <si>
    <t>หน่วยงานรับผิดชอบ : กลุ่มงานสนับสนุนฯ (กิจการนศ.)</t>
  </si>
  <si>
    <t>ผู้รับผิดชอบ  :  ปรัชญา</t>
  </si>
  <si>
    <t>ผู้รับผิดชอบ: ปรัชญา</t>
  </si>
  <si>
    <t>แหล่งข้อมูล O : ภาควิชา</t>
  </si>
  <si>
    <t xml:space="preserve">                      O : กลุ่มงานสนับสนุนฯ (กิจการนศ.) </t>
  </si>
  <si>
    <t xml:space="preserve">                      O : กลุ่มงานบริหารฯ (ธุรการฯ) </t>
  </si>
  <si>
    <t xml:space="preserve">                        O:กลุ่มงานสนับสนุนฯ (กิจการนศ.) </t>
  </si>
  <si>
    <t xml:space="preserve">                        O:กลุ่มงานบริหารฯ (ธุรการฯ) </t>
  </si>
  <si>
    <t xml:space="preserve">                   O : กลุ่มงานสนับสนุนฯ (กิจการนศ.) </t>
  </si>
  <si>
    <t xml:space="preserve">                   O : กลุ่มงานบริหารฯ (ธุรการฯ) </t>
  </si>
  <si>
    <t>4. ข้อมูลมาตรฐานด้านการทำนุบำรุงศิลปะและวัฒนธรรม</t>
  </si>
  <si>
    <t>ลักษณะโครงการ/กิจกรรม</t>
  </si>
  <si>
    <t>EE</t>
  </si>
  <si>
    <t>CE</t>
  </si>
  <si>
    <t>ME</t>
  </si>
  <si>
    <t>ChE</t>
  </si>
  <si>
    <t>IE</t>
  </si>
  <si>
    <t>MnE</t>
  </si>
  <si>
    <t>CoE</t>
  </si>
  <si>
    <t>ภาควิชา/หน่วยงาน</t>
  </si>
  <si>
    <t>ฝ่ายคอมฯ</t>
  </si>
  <si>
    <t>ส่วนกลาง/คณะฯ</t>
  </si>
  <si>
    <t>งปม.แผ่นดิน</t>
  </si>
  <si>
    <t>ค่าใช้จ่าย</t>
  </si>
  <si>
    <t>มูลค่า</t>
  </si>
  <si>
    <t>ค่าใช้อุปกรณ์</t>
  </si>
  <si>
    <t>รวมค่าใช้จ่ายทั้งสิ้น</t>
  </si>
  <si>
    <t xml:space="preserve">      1.3 การประกวดทำอาหารไทย</t>
  </si>
  <si>
    <t xml:space="preserve">      1.4 การจัดเลี้ยงอาหารพื้นบ้านในงานสัมมนาฯ</t>
  </si>
  <si>
    <t xml:space="preserve">      1.5 การรณรงค์ให้บุคลากรและนศ.แต่งกายชุดพื้นบ้าน</t>
  </si>
  <si>
    <t xml:space="preserve">      1.7 การจัดตั้งกลุ่มดนตรีไทย กลุ่มวรรณกรรม</t>
  </si>
  <si>
    <t xml:space="preserve">      2.1 กิจกรรมวันไหว้ครู</t>
  </si>
  <si>
    <t xml:space="preserve">      2.2 กิจกรรมวันลอยกระทง</t>
  </si>
  <si>
    <t xml:space="preserve">      2.3 กิจกรรมวันสงกรานต์</t>
  </si>
  <si>
    <t xml:space="preserve">      2.4 กิจกรรมวันทำบุญเดือนสิบ</t>
  </si>
  <si>
    <t xml:space="preserve">      2.5 กิจกรรมการทำบุญว่าง</t>
  </si>
  <si>
    <t xml:space="preserve">      2.7 กิจกรรมงานวิศวฯสัมพันธ์ (เทศกาลปีใหม่)</t>
  </si>
  <si>
    <t>3) โครงการ/กิจกรรมที่ส่งเสริมให้เกิดความเข้าใจและศรัทธาในสถาบันทางศาสนา</t>
  </si>
  <si>
    <t xml:space="preserve">      3.1 กิจกรรมการสวดมนต์</t>
  </si>
  <si>
    <t xml:space="preserve">      3.2 กิจกรรมการตักบาตร/ทำบุญ/เลี้ยงอาหารเพล</t>
  </si>
  <si>
    <t xml:space="preserve">      3.3 กิจกรรมงานหล่อเทียนพรรษา</t>
  </si>
  <si>
    <t xml:space="preserve">      3.4 กิจกรรมการทอดกฐิน</t>
  </si>
  <si>
    <t xml:space="preserve">      3.5 กิจกรรมการทอดผ้าป่า</t>
  </si>
  <si>
    <t xml:space="preserve">      3.6 กิจกรรมวันคริสต์มาส</t>
  </si>
  <si>
    <t xml:space="preserve">      3.7 กิจกรรมวันรายอ</t>
  </si>
  <si>
    <t xml:space="preserve">      3.8 การจัดให้มีห้องห้องละหมาด</t>
  </si>
  <si>
    <t xml:space="preserve">      3.9 การจัดให้มีห้องฝึกสมาธิ</t>
  </si>
  <si>
    <t xml:space="preserve">      3.10 การเวียนเทียนในวันสำคัญทางพุทธศาสนา</t>
  </si>
  <si>
    <t xml:space="preserve">      4.1 กิจกรรมค่ายพัฒนาคุณธรรม จริยธรรม</t>
  </si>
  <si>
    <t xml:space="preserve">      4.4 กิจกรรมพัฒนาจิต</t>
  </si>
  <si>
    <t xml:space="preserve">      4.6 กิจกรรมงานวันเด็ก</t>
  </si>
  <si>
    <t xml:space="preserve">      4.7 การบริจาคโลหิต</t>
  </si>
  <si>
    <t xml:space="preserve">      4.2 กิจกรรมค่ายพัฒนาทักษะชีวิต</t>
  </si>
  <si>
    <t>5)  โครงการ/กิจกรรมการแสดงศิลปวัฒนธรรมไทย</t>
  </si>
  <si>
    <t>6)  การแสดงศิลปวัฒนธรรมสากลและของชาติอื่นๆ</t>
  </si>
  <si>
    <t xml:space="preserve">      6.1 การเข้าร่วมชมการแสดงดนตรีสากล/ดนตรีประจำชนชาติต่างๆ</t>
  </si>
  <si>
    <t xml:space="preserve">      6.2 การเข้าร่วมชมการแสดงจินตลีลาประกอบเพลง</t>
  </si>
  <si>
    <t xml:space="preserve">      6.3 การประกวดดนตรีสากล เช่น ในงานวันเด็ก ฯลฯ</t>
  </si>
  <si>
    <t xml:space="preserve">      6.4 การจัดนิทรรศการศิลปกรรม</t>
  </si>
  <si>
    <t xml:space="preserve">      6.5 การจัดนิทรรศการประติมากรรม</t>
  </si>
  <si>
    <t xml:space="preserve">      6.6 การจัดแสดงผลงานสร้างสรรค์ทางด้านศิลปกรรมอื่น</t>
  </si>
  <si>
    <t>1)  โครงการ/กิจกรรมที่ส่งเสริมให้เกิด
ความเข้าใจและความภาคภูมิใจในวิถีชีวิตและภูมิปัญญาไทย</t>
  </si>
  <si>
    <t>เจ้าของผลงาน</t>
  </si>
  <si>
    <t xml:space="preserve">      4.4   ประสิทธิผลในการอนุรักษ์ พัฒนา และสร้างเสริมเอกลักษณ์ ศิลปะและวัฒนธรรม</t>
  </si>
  <si>
    <t>ค่าเช่า
สถานที่</t>
  </si>
  <si>
    <t>ข้อมูลการดำเนินงานคณะวิศวกรรมศาสตร์ มหาวิทยาลัยสงขลานครินทร์ ประจำปีการศึกษา 2548/ งปม.2548</t>
  </si>
  <si>
    <t>กรอบเวลาของข้อมูล 1มิ.ย. 48 - 31 พ.ค. 49</t>
  </si>
  <si>
    <t>ข้อมูล ณ วันที่  31 พ.ค. 49</t>
  </si>
  <si>
    <t>รายงานข้อมูล ณ วันที่  พ.ค. 49</t>
  </si>
  <si>
    <t>ข้อมูล ณ วันที่ 31 พ.ค. 49</t>
  </si>
  <si>
    <t>รายงานข้อมูล ณ วันที่ พ.ค. 49</t>
  </si>
  <si>
    <t>ข้อมูลการดำเนินงานคณะวิศวกรรมศาสตร์ มหาวิทยาลัยสงขลานครินทร์ ประจำปีการศึกษา 2548/งปม.2548</t>
  </si>
  <si>
    <t>F-Data-EQ-04-4-0 V.1:May-49 1/1</t>
  </si>
  <si>
    <t>อื่นๆ</t>
  </si>
  <si>
    <t>รวมจำนวน
กิจกรรม</t>
  </si>
  <si>
    <t xml:space="preserve">      5.1 การชม/แสดงนาฏศิลป์</t>
  </si>
  <si>
    <t xml:space="preserve">      5.2 การชม/แสดงดนตรีไทย</t>
  </si>
  <si>
    <t xml:space="preserve">      5.3 การชม/แสดงมโนราห์</t>
  </si>
  <si>
    <t xml:space="preserve">      5.4 การชม/แสดงหนังตะลุง</t>
  </si>
  <si>
    <t xml:space="preserve">      5.5 การชม/ละเล่น กีฬา และเกมส์พื้นบ้านต่างๆ เช่น ตะกร้อไทย สะบ้า หมากขุม ฯลฯ</t>
  </si>
  <si>
    <t xml:space="preserve">หมายเหตุ :  </t>
  </si>
  <si>
    <t xml:space="preserve">                      1.  จำนวนนักศึกษาปริญญาตรีภาคปกติเต็มเวลาเทียบเท่า</t>
  </si>
  <si>
    <t xml:space="preserve">                      2.  กรณีเป็นโครงการของสถาบัน และกลุ่มสาขาวิชาจัดกิจกรรมร่วมด้วย แต่ละกลุ่มสาขาวิชาสามารถนับเป็นกิจกรรมได้</t>
  </si>
  <si>
    <t xml:space="preserve">                      3.  กรณีงานที่จัดขึ้นโดยหน่วยงานภายนอกและขอความร่วมมือให้สถาบันไปช่วยให้สามารถนับได้</t>
  </si>
  <si>
    <t>ชื่อโครงการ/กิจกรรม</t>
  </si>
  <si>
    <t>ร้อยละของ คชจ. ต่องบดำเนินการ</t>
  </si>
  <si>
    <t>รวมทั้งหมด</t>
  </si>
  <si>
    <t xml:space="preserve">                     1.  ค่าใช้จ่าย (in-cash) หมายถึง ค่าใช้จ่ายทั้งหมดในรูปของตัวเงินที่ใช้ในการทำนุบำรุงศิลปะและวัฒนธรรม</t>
  </si>
  <si>
    <t xml:space="preserve">                     3.  งบดำเนินการ หมายถึง งบหมวดเงินเดือน  ค่าตอบแทน ค่าใช้สอย ค่าวัสดุ ค่าสาธารณูปโภค เงินอุดหนุน และค่าเสื่อมราคา โดยไม่รวมงบลงทุน 
(งบครุภัณฑ์ ที่ดิน  สิ่งก่อสร้าง) ทั้งนี้ให้คิดตามปีงบประมาณ</t>
  </si>
  <si>
    <t xml:space="preserve">                     4.  นับเฉพาะโครงการที่ไม่เรียกเก็บเงินใดๆ จากผู้รับบริการ</t>
  </si>
  <si>
    <t xml:space="preserve">                     6.  นับเฉพาะโครงการที่สถาบันพิจารณาเห็นชอบให้ดำเนินการ</t>
  </si>
  <si>
    <t>รวมจำนวนผลงาน/ชิ้นงาน</t>
  </si>
  <si>
    <t xml:space="preserve">                     1.  ผลงาน หรือชิ้นงานการพัฒนาองค์ความรู้ และสร้างมาตรฐานศิลปะและวัฒนธรรม หมายถึง การที่สถาบันมีผลงาน หรือชิ้นงานที่เกิดขึ้นจากการ
พัฒนาองค์ความรู้ด้านศิลปะและวัฒนธรรมที่สามารถนับได้ และ เป็นที่ยอมรับของวงวิชาการด้านนี้ และมีร่องรอยหรือกระบวนการหรือความสำเร็จของการสร้างมาตรฐานศิลปะและวัฒนธรรมที่ชัดเจน </t>
  </si>
  <si>
    <t xml:space="preserve">                     2.  หลักฐานที่แสดงถึงกระบวนการของการสร้างมาตรฐานศิลปะและวัฒนธรรมที่ชัดเจนในแต่ละปีการศึกษา อาทิ นโยบาย มติของกรรมการสภาสถาบัน
ที่เกี่ยวกับการดำเนินการสร้างมาตรฐานศิลปะและวัฒนธรรม  รายงานการประชุม หรือเอกสารหลักฐานอื่นที่เกี่ยวข้อง</t>
  </si>
  <si>
    <t xml:space="preserve">                     3.  หลักฐานที่แสดงถึงความสำเร็จของการสร้างมาตรฐานศิลปะและวัฒนธรรมที่ชัดเจนในแต่ละปีการศึกษา</t>
  </si>
  <si>
    <t>รายการประเมินระดับ</t>
  </si>
  <si>
    <t xml:space="preserve">2. มีการดำเนินการตามโครงการข้อ 1 </t>
  </si>
  <si>
    <t>1. มีแผนหรือโครงการเพื่อการอนุรักษ์ พัฒนา และเสริมสร้างเอกลักษณ์
ศิลปะและวัฒนธรรม</t>
  </si>
  <si>
    <t>3. มีการบูรณาการงานด้านการทำนุบำรุงศิลปวัฒนธรรมเข้ากับพันธกิจอื่นอีก 1 ด้าน 
อย่างน้อย 1 โครงการ</t>
  </si>
  <si>
    <t>4. มีการบูรณาการงานด้านการทำนุบำรุงศิลปวัฒนธรรมเข้ากับพันธกิจอื่นอีก 2 ด้าน 
อย่างน้อย 1 โครงการ</t>
  </si>
  <si>
    <t>5. มีการบูรณาการงานด้านการทำนุบำรุงศิลปวัฒนธรรมเข้ากับพันธกิจอื่นอีก
มากกว่าหรือเท่ากับ 2 ด้าน และมีการนำศิลปวัฒนธรรมหรือภูมิปัญญาไทยออกเผยแพร่ในระดับสากลอย่างน้อย 1 โครงการ</t>
  </si>
  <si>
    <t>รวมกิจกรรมทั้งหมด</t>
  </si>
  <si>
    <t xml:space="preserve">                      2.  มูลค่า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 ค่าใช้อุปกรณ์และสถานที่ เป็นต้น</t>
  </si>
  <si>
    <t>F-Data-EQ-04-3-0 V.1:May-49 1/2</t>
  </si>
  <si>
    <t xml:space="preserve">      1.2 การประกวดเลี้ยงสัตว์พื้นเมือง นกเขาชวา นกกรงหัวจุก  เป็นต้น
</t>
  </si>
  <si>
    <t xml:space="preserve">      1.8 ส่งเสริมการแต่งกายชุดไทย เช่น ประกวดดาว-เดือนโดยใส่ชุดไทย</t>
  </si>
  <si>
    <t>2)  โครงการ/กิจกรรมที่ส่งเสริมให้เกิดความเข้าใจและภาคภูมิใจในขนบธรรมเนียมประเพณีไทยทั้งของท้องถิ่นและของชาติ</t>
  </si>
  <si>
    <t xml:space="preserve">      2.8 วางพวงมาลาพระบิดา</t>
  </si>
  <si>
    <t xml:space="preserve">      2.9 กิจกรรมประกวดที่เกี่ยวข้องกับมารยาทไทย</t>
  </si>
  <si>
    <t>4)  โครงการ/กิจกรรมที่ก่อให้เกิดระบบคุณค่าหรือค่านิยมที่นับถือความดีงามและคุณธรรม จริยธรรม</t>
  </si>
  <si>
    <t xml:space="preserve">      4.3 กิจกรรมการเข้าค่าย</t>
  </si>
  <si>
    <t xml:space="preserve">      4.5 การบริจาคเงินและสิ่งของให้แก่ผู้ประสบภัย/ผู้พิการ/สถานสงเคราะห์/สถานศึกษา</t>
  </si>
  <si>
    <t xml:space="preserve">      5.6 การนำกลุ่มนักศึกษา/บุคลากรไปร่วมกิจกรรมการแสดงศิลปวัฒนธรรมไทยที่หน่วยงานอื่นจัดขึ้น</t>
  </si>
  <si>
    <t>รวมทั้งสิ้น</t>
  </si>
  <si>
    <t>ร้อยละของกิจกรรมฯ ต่อ จำนวนนักศึกษา</t>
  </si>
  <si>
    <t xml:space="preserve">      4.2  ร้อยละของค่าใช้จ่ายและมูลค่าที่ใช้ในการอนุรักษ์พัฒนา และสร้างเสริมเอกลักษณ์ ศิลปะและวัฒนธรรมต่องบดำเนินการ</t>
  </si>
  <si>
    <t>งปม.เงินรายได้</t>
  </si>
  <si>
    <t>ค่าตอบแทนวิทยากร</t>
  </si>
  <si>
    <t>คชจ.จนท.ที่ให้บริการ</t>
  </si>
  <si>
    <t xml:space="preserve">      4.3   มีผลงานหรือชิ้นงานการพัฒนาองค์ความรู้ และสร้างมาตรฐานศิลปะวัฒนธรรม (ชิ้น)</t>
  </si>
  <si>
    <t>ชื่อผลงาน/ชิ้นงาน</t>
  </si>
  <si>
    <t>ปีการศึกษา 2548</t>
  </si>
  <si>
    <t xml:space="preserve">      4.1  ร้อยละของกิจกรรมในการอนุรักษ์ พัฒนา และเสริมสร้างเอกลักษณ์ ศิลปะและวัฒนธรรมต่อจำนวนนักศึกษา (นศ.ป.ตรีภาคปกติเต็มเวลาเทียบเท่า)</t>
  </si>
  <si>
    <t>มี</t>
  </si>
  <si>
    <t>ไม่มี</t>
  </si>
  <si>
    <t>ระดับประสิทธิผล</t>
  </si>
  <si>
    <t xml:space="preserve">      2.6 กิจกรรมวันระลึกถึงผู้มีพระคุณ  เช่น ระลึก ดร. สตางค์</t>
  </si>
  <si>
    <t xml:space="preserve">      5.7  จัดให้ นศ. แลกเปลี่ยน ชาวต่างประเทศไปศึกษา/ชมศิลปะและวัฒนธรรมไทย</t>
  </si>
  <si>
    <t xml:space="preserve">      1.1 การจัดงานหรือนิทรรศการทางวัฒนธรรม</t>
  </si>
  <si>
    <t xml:space="preserve">      1.6 การส่งเสริมผลิตภัณฑ์พื้นบ้านในรูปแบบต่างๆ เช่น นำผ้าพื้นบ้านมาตัดเสื้อ , นำผลิตภัณฑ์พื้นบ้านมาทำของที่ระลึก</t>
  </si>
  <si>
    <t>กรอบเวลาของข้อมูล 1ต.ค. 47- 30 ก.ย. 48</t>
  </si>
  <si>
    <t>ข้อมูล ณ วันที่ 30 ก.ย. 48</t>
  </si>
  <si>
    <t>รายงานข้อมูล ณ วันที่ ก.ย. 48</t>
  </si>
  <si>
    <t xml:space="preserve">                     5.  นับค่าใช้จ่ายและมูลค่าที่ใช้จริง ไม่ใช่ที่ตั้งงบประมาณ โดยคิดตามปีงบประมาณ</t>
  </si>
  <si>
    <t>เอกสาร/
หลักฐานอ้างอิง</t>
  </si>
  <si>
    <t xml:space="preserve">              4.4(1)  การประเมินระดับประสิทธิผล</t>
  </si>
  <si>
    <t>ผลการประเมิน</t>
  </si>
  <si>
    <t>แหล่งข้อมูล</t>
  </si>
  <si>
    <t xml:space="preserve">              4.4(2)  รายชื่อโครงการ/กิจกรรมอนุรักษ์ พัฒนาและสร้างเสริมเอกลักษณ์ ศิลปะ และวัฒนธรรม</t>
  </si>
  <si>
    <t>โครงการ/กิจกรรม</t>
  </si>
  <si>
    <t>ระดับการบูรณาการ</t>
  </si>
  <si>
    <t>1 ด้าน</t>
  </si>
  <si>
    <t>2 ด้าน</t>
  </si>
  <si>
    <t>&gt;  2 ด้าน</t>
  </si>
  <si>
    <t>โครงการค่ายต้นกล้า ดงยาง แดนใต้</t>
  </si>
  <si>
    <t>โครงการเปิดโลกดงยาง</t>
  </si>
  <si>
    <t>ค่ายวิศวกรรมสิ่งแวดล้อม</t>
  </si>
  <si>
    <t>โครงการพัฒนาความสามารถในการคิด(พัฒนาทักษะ)</t>
  </si>
  <si>
    <t>การพัฒนาศักยภาพนักศึกษา(พัฒนาทักษะ)</t>
  </si>
  <si>
    <t>ค่ายเยาวชนคอมพิวเตอร์</t>
  </si>
  <si>
    <t>ทอดกฐิน ประจำปี 2548</t>
  </si>
  <si>
    <t>วันลอยกระทง</t>
  </si>
  <si>
    <t>ค่ายคุณธรรม จริยธรรม ภาควิชาฯคอมพิวเตอร์</t>
  </si>
  <si>
    <t>ค่ายคุณธรรม จริยธรรม ภาควิชาฯเครื่องกล</t>
  </si>
  <si>
    <t>ค่ายคุณธรรม จริยธรรม ภาควิชาฯเคมี</t>
  </si>
  <si>
    <t>เสริมหลักสูตรและสร้างจริยธรรม ภาควิชาฯคอมพิวเตอร์</t>
  </si>
  <si>
    <t>ค่ายคุณธรรม ภาควิชาฯอุตสาหการ</t>
  </si>
  <si>
    <t>ค่ายคุณธรรม จริยธรรม ภาควิชาฯไฟฟ้า</t>
  </si>
  <si>
    <t>วันเด็กแห่งชาติ ภาควิชาฯเครื่องกล</t>
  </si>
  <si>
    <t>วันเด็กแห่งชาติ ภาควิชาฯอุตสาหการ</t>
  </si>
  <si>
    <t>วันเด็กแห่งชาติ ภาควิชาฯเคมี</t>
  </si>
  <si>
    <t>โครงการวันเด็กแห่งชาติ 2549</t>
  </si>
  <si>
    <t>สนับสนุนให้บุคลากรแต่งกายชุดผ้าไทย</t>
  </si>
  <si>
    <t>ร่วมเดินเทิดพระเกียรติ 5 ธันวามหาราช</t>
  </si>
  <si>
    <t>บริจาคซ่อมแซมศาลาการเปรียญ</t>
  </si>
  <si>
    <t>ร่วม/บริจาคเงินถวายผ้าพระกฐินพระราชทาน</t>
  </si>
  <si>
    <t>ปีงบประมาณ 2548</t>
  </si>
  <si>
    <t>ทำบุญภาควิชาเหมืองแร่ฯ</t>
  </si>
  <si>
    <t xml:space="preserve">      2.10 อื่นๆ (ระบุ).ร่วมรัฐพิธีในวันปิยมหาราช</t>
  </si>
  <si>
    <t xml:space="preserve">                                       ร่วมเดินเทิดพระเกียรติ 5 ธันวามหาราช</t>
  </si>
  <si>
    <t xml:space="preserve">                                       ร่วมจุดเทียนชัยถวายพระพร</t>
  </si>
  <si>
    <t xml:space="preserve">      3.11 การเข้าร่วมกิจกรรมการปฏิบัติธรรม
ทางศาสนา เช่น การร่วมปฏิบัติธรรมที่สวนโมกข์ ฯลฯ</t>
  </si>
  <si>
    <t xml:space="preserve">      3.12 อื่นๆ (ระบุ)ร่วมถวายผ้ากฐินพระราชทาน</t>
  </si>
  <si>
    <t xml:space="preserve">                                      ร่วมบริจาคซ่อมแซมศาลาการเปรียญ</t>
  </si>
  <si>
    <t xml:space="preserve">                                      ร่วมเป็นโฆษกในงานศิษย์เก่าประจำปีโรงเรียน</t>
  </si>
  <si>
    <t xml:space="preserve">      5.8 อื่นๆ (ระบุ)กิจกรรมสัมพันธ์</t>
  </si>
  <si>
    <t xml:space="preserve">                                   กิจกรรมกีฬา</t>
  </si>
  <si>
    <t xml:space="preserve">                                  การให้ยืมเครื่องดนตรีพร้อมเจ้าหน้าที่</t>
  </si>
  <si>
    <t>ศูนย์พิกุลทอง</t>
  </si>
  <si>
    <t>ชมรมดนตรี</t>
  </si>
  <si>
    <t>แห่กระทง/ทอดกฐิน/
กีฬาสี/เปิดงาน</t>
  </si>
  <si>
    <t>งานทำบุญตึก/งานเกษียณ
อายุราชการ</t>
  </si>
  <si>
    <t>√</t>
  </si>
  <si>
    <t xml:space="preserve">                     งานแสดงดนตรีสากลให้ชมรมศิษย์เก่าจุฬาฯ</t>
  </si>
  <si>
    <t xml:space="preserve">                     การบรรเลงแตรวง</t>
  </si>
  <si>
    <t xml:space="preserve">      6.7 อื่นๆ (ระบุ)
                     งานแสดงดนตรีสากลหน้าพระที่นั่งสมเด็จพระเทพฯ</t>
  </si>
  <si>
    <t>F-Data-EQ-04-3-0 V.1:May-49 2/2</t>
  </si>
  <si>
    <t xml:space="preserve">      1.9การแต่งกายชุดผ้าพื้นเมืองเป็นประจำทุกวันอังคาร</t>
  </si>
  <si>
    <t xml:space="preserve">                     การใช้ห้องเรียนดนตรีไทยตลอดปี</t>
  </si>
  <si>
    <t xml:space="preserve">                     การใช้ห้องแสดงการแลกเปลี่ยนวัฒนธรรมกับ
ประเทศจีน</t>
  </si>
  <si>
    <t xml:space="preserve">      1.10 อื่นๆ (ระบุ) ประกวดพานดอกไม้ไหว้ครู</t>
  </si>
  <si>
    <t>ร่วมกับมหาวิทยาลัย</t>
  </si>
  <si>
    <t xml:space="preserve">                                   กิจกรรมพัฒนาคณะฯ/ ภาควิชา</t>
  </si>
  <si>
    <t xml:space="preserve">      4.8 อื่นๆ (ระบุ) กิจกรรม Big Cleaning day</t>
  </si>
  <si>
    <t>จัดเลี้ยงอาหารพื้นบ้าน</t>
  </si>
  <si>
    <t>งานเกษียณอายุราชการ</t>
  </si>
  <si>
    <t>วิศวสัมพันธ์</t>
  </si>
  <si>
    <t>F-Data-EQ-04-2-0 V.1:May-49 4/4</t>
  </si>
  <si>
    <t>F-Data-EQ-04-2-0 V.1:May-49 3/4</t>
  </si>
  <si>
    <t>F-Data-EQ-04-2-0 V.1:May-49 2/4</t>
  </si>
  <si>
    <t>F-Data-EQ-04-2-0 V.1:May-49 1/4</t>
  </si>
  <si>
    <t>กลุ่มดนตรีไทย</t>
  </si>
  <si>
    <t>มหาวิทยาลัยฯ สนับสนุน</t>
  </si>
  <si>
    <t>(1,785,263.50 : 214,113,559.30)</t>
  </si>
  <si>
    <t>จำนวนนักศึกษาปริญญาตรีเต็มเวลาเทียบเท่า</t>
  </si>
  <si>
    <t>ไม่มีผลงาน</t>
  </si>
  <si>
    <t xml:space="preserve">  - รายงานข้อมูลผลการดำเนินงาน </t>
  </si>
  <si>
    <t xml:space="preserve">  -  แผน/โครงการ</t>
  </si>
  <si>
    <t xml:space="preserve">                     4.  เกณฑ์การนับกิจกรรม</t>
  </si>
  <si>
    <t xml:space="preserve">                          1.)  นับจำนวนตามลักษณะโครงการ/กิจกรรมที่ สมศ.กำหนด
                          2.)  การนับจำนวนตามระดับหน่วยงาน
                               -  คณะฯ เป็นผู้จัดกิจกรรมโดยมีบุคลากรของภาควิชา/หน่วยงานเข้าร่วมให้นับเป็นจำนวนกิจกรรมของคณะฯ (ไม่นับตามภาควิชาฯ)
                               -  ภาควิชาฯจัดกิจกรรมในลักษณะเดียวกันต่างหากจากที่คณะฯจัดให้นับเป็นกิจกรรมของคณะฯด้วย
                         3.)  การนับจำนวนต่างเวลาและลักษณะของกิจกรรม
                         4.)  การนับจำนวนกิจกรรมจะนับเฉพาะกิจกรรมที่ดำเนินงานในนามของภาควิชา/ หน่วยงาน/  คณะฯเท่านั้น</t>
  </si>
  <si>
    <t>ไม่มีโครงการ/กิจกรรม</t>
  </si>
  <si>
    <t xml:space="preserve">                     5.  การนับกิจกรรม</t>
  </si>
  <si>
    <t xml:space="preserve">                          2.)  การแต่งกายชุดผ้าพื้นเมืองเป็นประจำทุกวันอังคาร  </t>
  </si>
  <si>
    <t xml:space="preserve">                          3.)  การใช้ห้องเรียนดนตรีไทย  โดยมีการซ้อมดนตรีไทย สัปดาห์ละ 1 ครั้ง  </t>
  </si>
  <si>
    <t xml:space="preserve">                     การซ้อมดนตรีสากล</t>
  </si>
  <si>
    <t xml:space="preserve">                          4.)  การซ้อมดนตรีสากล  โดยมีการซ้อมดนตรีไทย สัปดาห์ละ 1 ครั้ง  </t>
  </si>
  <si>
    <t xml:space="preserve">
-  ประชุมจิบน้ำชาอาจารย์  เดือนละ 1 ครั้ง
-  ประชุมกรรมการบัณฑิต
-  ประชุมกรรมการวิจัย
-  คณะกรรมการ 5 ส สำนักงานเลขานุการฯ เดือนละ 1 ครั้ง  
-  ประชุมคณะกรรมการดำเนินการประกันคุณภาพ เดือนละ 1 ครั้ง</t>
  </si>
  <si>
    <t xml:space="preserve">                          1.)  การจัดเลี้ยงอาหารพื้นบ้านในงานสัมมนาฯ  
                               -  ประชุมกรรมการคณะฯ  เดือนละ 1 ครั้ง                                                         
                               -  ประชุมกลุ่มงาน                                                  
                               -  ประชุมคณะทำงานระบบฐานข้อมูล  เดือนละ 1 ครั้ง
                               -  ประชุมคณะกรรมการอำนวยการ 5 ส ทุก 3 เดือน
                               -  ประชุมคณะกรรมการอื่นๆ เช่น กรรมการหล่อเทียนพรรษา กรรมการลอยกระทง  เป็นต้น</t>
  </si>
  <si>
    <t>วันเด็กแห่งชาติ ภาควิชาฯ ไฟฟ้า</t>
  </si>
  <si>
    <t>F-Data-EQ-04-1-0 V.1:May-49 1/8</t>
  </si>
  <si>
    <t>F-Data-EQ-04-1-0 V.1:May-49 2/8</t>
  </si>
  <si>
    <t>F-Data-EQ-04-1-0 V.1:May-49 3/8</t>
  </si>
  <si>
    <t>F-Data-EQ-04-1-0 V.1:May-49 4/8</t>
  </si>
  <si>
    <t>F-Data-EQ-04-1-0 V.1:May-49 5/8</t>
  </si>
  <si>
    <t>F-Data-EQ-04-1-0 V.1:May-49 6/8</t>
  </si>
  <si>
    <t>F-Data-EQ-04-1-0 V.1:May-49 7/8</t>
  </si>
  <si>
    <t>F-Data-EQ-04-1-0 V.1:May-49 8/8</t>
  </si>
  <si>
    <t>ค่ายอิเล็กทรอนิกส์ (ศิลปะและวัฒนธรรม)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</si>
</sst>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_-* #,##0.0_-;\-* #,##0.0_-;_-* &quot;-&quot;??_-;_-@_-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13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2"/>
      <name val="Angsana New"/>
      <family val="1"/>
    </font>
    <font>
      <sz val="8"/>
      <name val="Cordia New"/>
      <family val="0"/>
    </font>
    <font>
      <b/>
      <sz val="17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EucrosiaUPC"/>
      <family val="1"/>
    </font>
    <font>
      <sz val="14"/>
      <name val="Arial"/>
      <family val="0"/>
    </font>
    <font>
      <b/>
      <sz val="13"/>
      <name val="Angsana New"/>
      <family val="1"/>
    </font>
    <font>
      <sz val="17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right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" fontId="2" fillId="2" borderId="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4" fontId="2" fillId="2" borderId="12" xfId="0" applyNumberFormat="1" applyFont="1" applyFill="1" applyBorder="1" applyAlignment="1">
      <alignment horizontal="right" vertical="top"/>
    </xf>
    <xf numFmtId="0" fontId="2" fillId="2" borderId="1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" fontId="2" fillId="2" borderId="15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4" fontId="2" fillId="0" borderId="9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horizontal="right" vertical="top"/>
    </xf>
    <xf numFmtId="206" fontId="2" fillId="0" borderId="1" xfId="15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206" fontId="2" fillId="0" borderId="4" xfId="15" applyNumberFormat="1" applyFont="1" applyBorder="1" applyAlignment="1">
      <alignment horizontal="center" vertical="top"/>
    </xf>
    <xf numFmtId="0" fontId="3" fillId="2" borderId="15" xfId="0" applyFont="1" applyFill="1" applyBorder="1" applyAlignment="1">
      <alignment vertical="top"/>
    </xf>
    <xf numFmtId="43" fontId="2" fillId="0" borderId="4" xfId="15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43" fontId="3" fillId="2" borderId="4" xfId="15" applyFont="1" applyFill="1" applyBorder="1" applyAlignment="1">
      <alignment horizontal="center" vertical="top"/>
    </xf>
    <xf numFmtId="206" fontId="3" fillId="2" borderId="4" xfId="15" applyNumberFormat="1" applyFont="1" applyFill="1" applyBorder="1" applyAlignment="1">
      <alignment horizontal="center" vertical="top"/>
    </xf>
    <xf numFmtId="0" fontId="2" fillId="2" borderId="15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4" fontId="3" fillId="2" borderId="4" xfId="0" applyNumberFormat="1" applyFont="1" applyFill="1" applyBorder="1" applyAlignment="1">
      <alignment horizontal="center" vertical="top"/>
    </xf>
    <xf numFmtId="4" fontId="3" fillId="2" borderId="5" xfId="0" applyNumberFormat="1" applyFont="1" applyFill="1" applyBorder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2" borderId="4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8" xfId="0" applyFont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8" xfId="0" applyFont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(1)ประเมินสถาบัน"/>
      <sheetName val="5.1(2)กำหนดการประชุม"/>
      <sheetName val="5.1(3)สถิติเข้าร่วมประชุม"/>
      <sheetName val="5.2พัฒนาสถาบัน"/>
      <sheetName val="5.3(1)เชื่อมแผนชาติ"/>
      <sheetName val="5.3(2)ผลการวิเคราะห์แผน"/>
      <sheetName val="5.4(1)ทรัพยากรร่วม"/>
      <sheetName val="5.4(2)บัญชีผู้รับผิดชอบ"/>
      <sheetName val="5.5(1)ฐานข้อมูล"/>
      <sheetName val="5.5(2)รายชื่อฐานข้อมูล"/>
      <sheetName val="5.6สินทรัพย์ถาวร"/>
      <sheetName val="5.7,8คชจ.กับเงินเหลือจ่าย"/>
      <sheetName val="5.9.1จำนวนผู้เข้าร่วม"/>
      <sheetName val="5.9.2เข้าร่วมประชุม"/>
      <sheetName val="5.9.3นำเสนอผลงาน"/>
      <sheetName val="5.10คชจ.พัฒนาอาจารย์"/>
      <sheetName val="5.11 คชจ.พัฒนาบุคลากร"/>
      <sheetName val="Sheet1"/>
    </sheetNames>
    <sheetDataSet>
      <sheetData sheetId="11">
        <row r="19">
          <cell r="J19">
            <v>214113559.3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6(6)วิจัยสถาบัน"/>
      <sheetName val="6.7ประเมิน ป.ตรี"/>
      <sheetName val="44"/>
      <sheetName val="45"/>
      <sheetName val="46"/>
      <sheetName val="6.7ประเมิน ป.โท"/>
      <sheetName val="6.7ประเมิน ป.เอก"/>
      <sheetName val="6.8จำนวนกิจกรรม"/>
      <sheetName val="6.9คชจ.ห้องสมุด+คอม+สารสนเทศ"/>
    </sheetNames>
    <sheetDataSet>
      <sheetData sheetId="1">
        <row r="35">
          <cell r="B35">
            <v>1816.01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6"/>
  <dimension ref="A1:M129"/>
  <sheetViews>
    <sheetView view="pageBreakPreview" zoomScale="70" zoomScaleNormal="75" zoomScaleSheetLayoutView="70" workbookViewId="0" topLeftCell="A121">
      <selection activeCell="E128" sqref="E128"/>
    </sheetView>
  </sheetViews>
  <sheetFormatPr defaultColWidth="9.140625" defaultRowHeight="21.75"/>
  <cols>
    <col min="1" max="1" width="56.57421875" style="74" customWidth="1"/>
    <col min="2" max="2" width="7.421875" style="74" customWidth="1"/>
    <col min="3" max="3" width="6.7109375" style="74" customWidth="1"/>
    <col min="4" max="4" width="7.57421875" style="74" customWidth="1"/>
    <col min="5" max="5" width="6.8515625" style="74" customWidth="1"/>
    <col min="6" max="6" width="7.421875" style="74" customWidth="1"/>
    <col min="7" max="7" width="7.57421875" style="74" customWidth="1"/>
    <col min="8" max="8" width="6.8515625" style="74" customWidth="1"/>
    <col min="9" max="9" width="9.421875" style="74" customWidth="1"/>
    <col min="10" max="10" width="9.140625" style="74" customWidth="1"/>
    <col min="11" max="11" width="14.140625" style="74" customWidth="1"/>
    <col min="12" max="12" width="15.28125" style="74" customWidth="1"/>
    <col min="13" max="13" width="22.00390625" style="82" customWidth="1"/>
    <col min="14" max="16384" width="9.140625" style="74" customWidth="1"/>
  </cols>
  <sheetData>
    <row r="1" spans="1:13" ht="26.25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L1" s="147" t="s">
        <v>224</v>
      </c>
      <c r="M1" s="147"/>
    </row>
    <row r="3" spans="1:13" ht="26.25">
      <c r="A3" s="156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3" ht="26.25">
      <c r="A4" s="156" t="s">
        <v>127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1:13" ht="26.25" customHeight="1">
      <c r="A5" s="33" t="s">
        <v>126</v>
      </c>
      <c r="B5" s="34"/>
      <c r="C5" s="34"/>
      <c r="D5" s="34"/>
      <c r="E5" s="34"/>
      <c r="F5" s="34"/>
      <c r="G5" s="34"/>
      <c r="H5" s="34"/>
      <c r="I5" s="34"/>
      <c r="J5" s="154" t="s">
        <v>71</v>
      </c>
      <c r="K5" s="154"/>
      <c r="L5" s="154"/>
      <c r="M5" s="155"/>
    </row>
    <row r="6" spans="1:13" s="75" customFormat="1" ht="25.5" customHeight="1">
      <c r="A6" s="12" t="s">
        <v>16</v>
      </c>
      <c r="B6" s="149" t="s">
        <v>24</v>
      </c>
      <c r="C6" s="150"/>
      <c r="D6" s="150"/>
      <c r="E6" s="150"/>
      <c r="F6" s="150"/>
      <c r="G6" s="150"/>
      <c r="H6" s="150"/>
      <c r="I6" s="150"/>
      <c r="J6" s="151"/>
      <c r="K6" s="152" t="s">
        <v>79</v>
      </c>
      <c r="L6" s="152" t="s">
        <v>2</v>
      </c>
      <c r="M6" s="71" t="s">
        <v>3</v>
      </c>
    </row>
    <row r="7" spans="1:13" s="75" customFormat="1" ht="42" customHeight="1">
      <c r="A7" s="15"/>
      <c r="B7" s="67" t="s">
        <v>17</v>
      </c>
      <c r="C7" s="67" t="s">
        <v>18</v>
      </c>
      <c r="D7" s="67" t="s">
        <v>19</v>
      </c>
      <c r="E7" s="67" t="s">
        <v>20</v>
      </c>
      <c r="F7" s="67" t="s">
        <v>21</v>
      </c>
      <c r="G7" s="68" t="s">
        <v>22</v>
      </c>
      <c r="H7" s="69" t="s">
        <v>23</v>
      </c>
      <c r="I7" s="70" t="s">
        <v>25</v>
      </c>
      <c r="J7" s="70" t="s">
        <v>26</v>
      </c>
      <c r="K7" s="153"/>
      <c r="L7" s="153"/>
      <c r="M7" s="72"/>
    </row>
    <row r="8" spans="1:13" ht="51.75" customHeight="1">
      <c r="A8" s="76" t="s">
        <v>66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ht="23.25">
      <c r="A9" s="76" t="s">
        <v>133</v>
      </c>
      <c r="B9" s="77"/>
      <c r="C9" s="77"/>
      <c r="D9" s="77"/>
      <c r="E9" s="77"/>
      <c r="F9" s="77"/>
      <c r="G9" s="77"/>
      <c r="H9" s="77"/>
      <c r="I9" s="77"/>
      <c r="J9" s="77"/>
      <c r="K9" s="77">
        <f aca="true" t="shared" si="0" ref="K9:K19">SUM(B9:J9)</f>
        <v>0</v>
      </c>
      <c r="L9" s="77"/>
      <c r="M9" s="78"/>
    </row>
    <row r="10" spans="1:13" ht="49.5" customHeight="1">
      <c r="A10" s="76" t="s">
        <v>109</v>
      </c>
      <c r="B10" s="77"/>
      <c r="C10" s="77"/>
      <c r="D10" s="77"/>
      <c r="E10" s="77"/>
      <c r="F10" s="77"/>
      <c r="G10" s="77"/>
      <c r="H10" s="77"/>
      <c r="I10" s="77"/>
      <c r="J10" s="77"/>
      <c r="K10" s="77">
        <f t="shared" si="0"/>
        <v>0</v>
      </c>
      <c r="L10" s="77"/>
      <c r="M10" s="78"/>
    </row>
    <row r="11" spans="1:13" s="75" customFormat="1" ht="23.25">
      <c r="A11" s="31" t="s">
        <v>32</v>
      </c>
      <c r="B11" s="79"/>
      <c r="C11" s="79"/>
      <c r="D11" s="79"/>
      <c r="E11" s="79"/>
      <c r="F11" s="79"/>
      <c r="G11" s="79"/>
      <c r="H11" s="79"/>
      <c r="I11" s="79"/>
      <c r="J11" s="79"/>
      <c r="K11" s="77">
        <f t="shared" si="0"/>
        <v>0</v>
      </c>
      <c r="L11" s="79"/>
      <c r="M11" s="80"/>
    </row>
    <row r="12" spans="1:13" ht="23.25">
      <c r="A12" s="76" t="s">
        <v>33</v>
      </c>
      <c r="B12" s="77"/>
      <c r="C12" s="77"/>
      <c r="D12" s="77"/>
      <c r="E12" s="77"/>
      <c r="F12" s="77"/>
      <c r="G12" s="77"/>
      <c r="H12" s="77"/>
      <c r="I12" s="77"/>
      <c r="J12" s="77">
        <v>208</v>
      </c>
      <c r="K12" s="77">
        <f t="shared" si="0"/>
        <v>208</v>
      </c>
      <c r="L12" s="77"/>
      <c r="M12" s="78"/>
    </row>
    <row r="13" spans="1:13" ht="23.25">
      <c r="A13" s="76" t="s">
        <v>34</v>
      </c>
      <c r="B13" s="77">
        <v>1</v>
      </c>
      <c r="C13" s="77">
        <v>1</v>
      </c>
      <c r="D13" s="77">
        <v>1</v>
      </c>
      <c r="E13" s="77">
        <v>1</v>
      </c>
      <c r="F13" s="77">
        <v>1</v>
      </c>
      <c r="G13" s="77">
        <v>1</v>
      </c>
      <c r="H13" s="77">
        <v>1</v>
      </c>
      <c r="I13" s="77">
        <v>1</v>
      </c>
      <c r="J13" s="77">
        <v>1</v>
      </c>
      <c r="K13" s="77">
        <f t="shared" si="0"/>
        <v>9</v>
      </c>
      <c r="L13" s="77"/>
      <c r="M13" s="78"/>
    </row>
    <row r="14" spans="1:13" ht="46.5">
      <c r="A14" s="76" t="s">
        <v>134</v>
      </c>
      <c r="B14" s="77"/>
      <c r="C14" s="77"/>
      <c r="D14" s="77"/>
      <c r="E14" s="77"/>
      <c r="F14" s="77"/>
      <c r="G14" s="77"/>
      <c r="H14" s="77"/>
      <c r="I14" s="77"/>
      <c r="J14" s="77">
        <v>2</v>
      </c>
      <c r="K14" s="77">
        <f t="shared" si="0"/>
        <v>2</v>
      </c>
      <c r="L14" s="77">
        <v>127</v>
      </c>
      <c r="M14" s="78"/>
    </row>
    <row r="15" spans="1:13" ht="23.25">
      <c r="A15" s="81" t="s">
        <v>35</v>
      </c>
      <c r="B15" s="77"/>
      <c r="C15" s="77"/>
      <c r="D15" s="77"/>
      <c r="E15" s="77"/>
      <c r="F15" s="77"/>
      <c r="G15" s="77"/>
      <c r="H15" s="77"/>
      <c r="I15" s="77"/>
      <c r="J15" s="77">
        <v>1</v>
      </c>
      <c r="K15" s="77">
        <f t="shared" si="0"/>
        <v>1</v>
      </c>
      <c r="L15" s="77">
        <v>15</v>
      </c>
      <c r="M15" s="78"/>
    </row>
    <row r="16" spans="1:13" ht="46.5">
      <c r="A16" s="76" t="s">
        <v>110</v>
      </c>
      <c r="B16" s="77"/>
      <c r="C16" s="77"/>
      <c r="D16" s="77"/>
      <c r="E16" s="77"/>
      <c r="F16" s="77"/>
      <c r="G16" s="77"/>
      <c r="H16" s="77"/>
      <c r="I16" s="77"/>
      <c r="J16" s="77">
        <v>2</v>
      </c>
      <c r="K16" s="77">
        <f t="shared" si="0"/>
        <v>2</v>
      </c>
      <c r="L16" s="77">
        <v>1</v>
      </c>
      <c r="M16" s="78"/>
    </row>
    <row r="17" spans="1:13" ht="23.25">
      <c r="A17" s="76" t="s">
        <v>192</v>
      </c>
      <c r="B17" s="77"/>
      <c r="C17" s="77"/>
      <c r="D17" s="77"/>
      <c r="E17" s="77"/>
      <c r="F17" s="77"/>
      <c r="G17" s="77"/>
      <c r="H17" s="77"/>
      <c r="I17" s="77"/>
      <c r="J17" s="77">
        <v>52</v>
      </c>
      <c r="K17" s="77">
        <f t="shared" si="0"/>
        <v>52</v>
      </c>
      <c r="L17" s="77">
        <v>52</v>
      </c>
      <c r="M17" s="78"/>
    </row>
    <row r="18" spans="1:13" ht="23.25">
      <c r="A18" s="76" t="s">
        <v>195</v>
      </c>
      <c r="B18" s="77">
        <v>1</v>
      </c>
      <c r="C18" s="77">
        <v>1</v>
      </c>
      <c r="D18" s="77">
        <v>1</v>
      </c>
      <c r="E18" s="77">
        <v>1</v>
      </c>
      <c r="F18" s="77">
        <v>1</v>
      </c>
      <c r="G18" s="77">
        <v>1</v>
      </c>
      <c r="H18" s="77">
        <v>1</v>
      </c>
      <c r="I18" s="77"/>
      <c r="J18" s="77">
        <v>1</v>
      </c>
      <c r="K18" s="77">
        <f t="shared" si="0"/>
        <v>8</v>
      </c>
      <c r="L18" s="77">
        <v>220</v>
      </c>
      <c r="M18" s="78"/>
    </row>
    <row r="19" spans="1:13" ht="23.25">
      <c r="A19" s="76" t="s">
        <v>1</v>
      </c>
      <c r="B19" s="77">
        <f aca="true" t="shared" si="1" ref="B19:L19">SUM(B8:B18)</f>
        <v>2</v>
      </c>
      <c r="C19" s="77">
        <f t="shared" si="1"/>
        <v>2</v>
      </c>
      <c r="D19" s="77">
        <f t="shared" si="1"/>
        <v>2</v>
      </c>
      <c r="E19" s="77">
        <f t="shared" si="1"/>
        <v>2</v>
      </c>
      <c r="F19" s="77">
        <f t="shared" si="1"/>
        <v>2</v>
      </c>
      <c r="G19" s="77">
        <f t="shared" si="1"/>
        <v>2</v>
      </c>
      <c r="H19" s="77">
        <f t="shared" si="1"/>
        <v>2</v>
      </c>
      <c r="I19" s="77">
        <f t="shared" si="1"/>
        <v>1</v>
      </c>
      <c r="J19" s="77">
        <f t="shared" si="1"/>
        <v>267</v>
      </c>
      <c r="K19" s="77">
        <f t="shared" si="0"/>
        <v>282</v>
      </c>
      <c r="L19" s="77">
        <f t="shared" si="1"/>
        <v>415</v>
      </c>
      <c r="M19" s="77"/>
    </row>
    <row r="20" spans="1:13" ht="26.25">
      <c r="A20" s="147" t="s">
        <v>70</v>
      </c>
      <c r="B20" s="148"/>
      <c r="C20" s="148"/>
      <c r="D20" s="148"/>
      <c r="E20" s="148"/>
      <c r="F20" s="148"/>
      <c r="G20" s="148"/>
      <c r="H20" s="148"/>
      <c r="I20" s="148"/>
      <c r="J20" s="148"/>
      <c r="L20" s="147" t="s">
        <v>225</v>
      </c>
      <c r="M20" s="147"/>
    </row>
    <row r="21" spans="1:13" s="75" customFormat="1" ht="23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82"/>
    </row>
    <row r="22" spans="1:13" s="75" customFormat="1" ht="25.5" customHeight="1">
      <c r="A22" s="12" t="s">
        <v>16</v>
      </c>
      <c r="B22" s="149" t="s">
        <v>24</v>
      </c>
      <c r="C22" s="150"/>
      <c r="D22" s="150"/>
      <c r="E22" s="150"/>
      <c r="F22" s="150"/>
      <c r="G22" s="150"/>
      <c r="H22" s="150"/>
      <c r="I22" s="150"/>
      <c r="J22" s="151"/>
      <c r="K22" s="152" t="s">
        <v>79</v>
      </c>
      <c r="L22" s="152" t="s">
        <v>2</v>
      </c>
      <c r="M22" s="71" t="s">
        <v>3</v>
      </c>
    </row>
    <row r="23" spans="1:13" s="75" customFormat="1" ht="42" customHeight="1">
      <c r="A23" s="15"/>
      <c r="B23" s="67" t="s">
        <v>17</v>
      </c>
      <c r="C23" s="67" t="s">
        <v>18</v>
      </c>
      <c r="D23" s="67" t="s">
        <v>19</v>
      </c>
      <c r="E23" s="67" t="s">
        <v>20</v>
      </c>
      <c r="F23" s="67" t="s">
        <v>21</v>
      </c>
      <c r="G23" s="68" t="s">
        <v>22</v>
      </c>
      <c r="H23" s="69" t="s">
        <v>23</v>
      </c>
      <c r="I23" s="70" t="s">
        <v>25</v>
      </c>
      <c r="J23" s="70" t="s">
        <v>26</v>
      </c>
      <c r="K23" s="153"/>
      <c r="L23" s="153"/>
      <c r="M23" s="72"/>
    </row>
    <row r="24" spans="1:13" ht="46.5">
      <c r="A24" s="76" t="s">
        <v>111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23.25">
      <c r="A25" s="31" t="s">
        <v>36</v>
      </c>
      <c r="B25" s="79"/>
      <c r="C25" s="79"/>
      <c r="D25" s="79"/>
      <c r="E25" s="79"/>
      <c r="F25" s="79"/>
      <c r="G25" s="79"/>
      <c r="H25" s="79"/>
      <c r="I25" s="79"/>
      <c r="J25" s="79">
        <v>1</v>
      </c>
      <c r="K25" s="77">
        <f aca="true" t="shared" si="2" ref="K25:K37">SUM(B25:J25)</f>
        <v>1</v>
      </c>
      <c r="L25" s="79">
        <v>600</v>
      </c>
      <c r="M25" s="80"/>
    </row>
    <row r="26" spans="1:13" ht="23.25">
      <c r="A26" s="76" t="s">
        <v>37</v>
      </c>
      <c r="B26" s="77"/>
      <c r="C26" s="77"/>
      <c r="D26" s="77"/>
      <c r="E26" s="77"/>
      <c r="F26" s="77"/>
      <c r="G26" s="77"/>
      <c r="H26" s="77"/>
      <c r="I26" s="77"/>
      <c r="J26" s="77">
        <v>1</v>
      </c>
      <c r="K26" s="77">
        <f t="shared" si="2"/>
        <v>1</v>
      </c>
      <c r="L26" s="77">
        <v>142</v>
      </c>
      <c r="M26" s="78" t="s">
        <v>196</v>
      </c>
    </row>
    <row r="27" spans="1:13" ht="23.25">
      <c r="A27" s="76" t="s">
        <v>38</v>
      </c>
      <c r="B27" s="77"/>
      <c r="C27" s="77"/>
      <c r="D27" s="77"/>
      <c r="E27" s="77"/>
      <c r="F27" s="77"/>
      <c r="G27" s="77"/>
      <c r="H27" s="77"/>
      <c r="I27" s="77"/>
      <c r="J27" s="77"/>
      <c r="K27" s="77">
        <f t="shared" si="2"/>
        <v>0</v>
      </c>
      <c r="L27" s="77"/>
      <c r="M27" s="78"/>
    </row>
    <row r="28" spans="1:13" ht="23.25">
      <c r="A28" s="76" t="s">
        <v>39</v>
      </c>
      <c r="B28" s="77"/>
      <c r="C28" s="77"/>
      <c r="D28" s="77"/>
      <c r="E28" s="77"/>
      <c r="F28" s="77"/>
      <c r="G28" s="77"/>
      <c r="H28" s="77"/>
      <c r="I28" s="77"/>
      <c r="J28" s="77"/>
      <c r="K28" s="77">
        <f t="shared" si="2"/>
        <v>0</v>
      </c>
      <c r="L28" s="77"/>
      <c r="M28" s="78"/>
    </row>
    <row r="29" spans="1:13" ht="23.25">
      <c r="A29" s="81" t="s">
        <v>40</v>
      </c>
      <c r="B29" s="77"/>
      <c r="C29" s="77"/>
      <c r="D29" s="77"/>
      <c r="E29" s="77"/>
      <c r="F29" s="77"/>
      <c r="G29" s="77"/>
      <c r="H29" s="77"/>
      <c r="I29" s="77"/>
      <c r="J29" s="77"/>
      <c r="K29" s="77">
        <f t="shared" si="2"/>
        <v>0</v>
      </c>
      <c r="L29" s="77"/>
      <c r="M29" s="78"/>
    </row>
    <row r="30" spans="1:13" ht="23.25">
      <c r="A30" s="76" t="s">
        <v>131</v>
      </c>
      <c r="B30" s="77"/>
      <c r="C30" s="77"/>
      <c r="D30" s="77"/>
      <c r="E30" s="77"/>
      <c r="F30" s="77"/>
      <c r="G30" s="77">
        <v>1</v>
      </c>
      <c r="H30" s="77"/>
      <c r="I30" s="77"/>
      <c r="J30" s="77">
        <v>1</v>
      </c>
      <c r="K30" s="77">
        <f t="shared" si="2"/>
        <v>2</v>
      </c>
      <c r="L30" s="77">
        <v>250</v>
      </c>
      <c r="M30" s="78"/>
    </row>
    <row r="31" spans="1:13" ht="23.25">
      <c r="A31" s="81" t="s">
        <v>41</v>
      </c>
      <c r="B31" s="77"/>
      <c r="C31" s="77"/>
      <c r="D31" s="77"/>
      <c r="E31" s="77"/>
      <c r="F31" s="77"/>
      <c r="G31" s="77"/>
      <c r="H31" s="77"/>
      <c r="I31" s="77"/>
      <c r="J31" s="77">
        <v>1</v>
      </c>
      <c r="K31" s="77">
        <f t="shared" si="2"/>
        <v>1</v>
      </c>
      <c r="L31" s="77"/>
      <c r="M31" s="78"/>
    </row>
    <row r="32" spans="1:13" ht="23.25">
      <c r="A32" s="76" t="s">
        <v>112</v>
      </c>
      <c r="B32" s="77"/>
      <c r="C32" s="77"/>
      <c r="D32" s="77"/>
      <c r="E32" s="77"/>
      <c r="F32" s="77"/>
      <c r="G32" s="77"/>
      <c r="H32" s="77"/>
      <c r="I32" s="77"/>
      <c r="J32" s="77">
        <v>1</v>
      </c>
      <c r="K32" s="77">
        <f t="shared" si="2"/>
        <v>1</v>
      </c>
      <c r="L32" s="77"/>
      <c r="M32" s="78"/>
    </row>
    <row r="33" spans="1:13" ht="23.25">
      <c r="A33" s="76" t="s">
        <v>113</v>
      </c>
      <c r="B33" s="77"/>
      <c r="C33" s="77"/>
      <c r="D33" s="77"/>
      <c r="E33" s="77"/>
      <c r="F33" s="77"/>
      <c r="G33" s="77"/>
      <c r="H33" s="77"/>
      <c r="I33" s="77"/>
      <c r="J33" s="77"/>
      <c r="K33" s="77">
        <f t="shared" si="2"/>
        <v>0</v>
      </c>
      <c r="L33" s="77"/>
      <c r="M33" s="78"/>
    </row>
    <row r="34" spans="1:13" ht="23.25">
      <c r="A34" s="76" t="s">
        <v>173</v>
      </c>
      <c r="B34" s="77"/>
      <c r="C34" s="77"/>
      <c r="D34" s="77"/>
      <c r="E34" s="77"/>
      <c r="F34" s="77"/>
      <c r="G34" s="77"/>
      <c r="H34" s="77"/>
      <c r="I34" s="77"/>
      <c r="J34" s="77">
        <v>1</v>
      </c>
      <c r="K34" s="77">
        <f t="shared" si="2"/>
        <v>1</v>
      </c>
      <c r="L34" s="77">
        <v>3</v>
      </c>
      <c r="M34" s="78"/>
    </row>
    <row r="35" spans="1:13" ht="23.25">
      <c r="A35" s="76" t="s">
        <v>174</v>
      </c>
      <c r="B35" s="77"/>
      <c r="C35" s="77"/>
      <c r="D35" s="77"/>
      <c r="E35" s="77"/>
      <c r="F35" s="77"/>
      <c r="G35" s="77"/>
      <c r="H35" s="77"/>
      <c r="I35" s="77"/>
      <c r="J35" s="77">
        <v>1</v>
      </c>
      <c r="K35" s="77">
        <f t="shared" si="2"/>
        <v>1</v>
      </c>
      <c r="L35" s="77">
        <v>3</v>
      </c>
      <c r="M35" s="78"/>
    </row>
    <row r="36" spans="1:13" ht="23.25">
      <c r="A36" s="76" t="s">
        <v>175</v>
      </c>
      <c r="B36" s="77"/>
      <c r="C36" s="77"/>
      <c r="D36" s="77"/>
      <c r="E36" s="77"/>
      <c r="F36" s="77"/>
      <c r="G36" s="77"/>
      <c r="H36" s="77"/>
      <c r="I36" s="77"/>
      <c r="J36" s="77">
        <v>1</v>
      </c>
      <c r="K36" s="77">
        <f t="shared" si="2"/>
        <v>1</v>
      </c>
      <c r="L36" s="77">
        <v>550</v>
      </c>
      <c r="M36" s="78"/>
    </row>
    <row r="37" spans="1:13" ht="23.25">
      <c r="A37" s="76" t="s">
        <v>1</v>
      </c>
      <c r="B37" s="77">
        <f aca="true" t="shared" si="3" ref="B37:J37">SUM(B24:B36)</f>
        <v>0</v>
      </c>
      <c r="C37" s="77">
        <f t="shared" si="3"/>
        <v>0</v>
      </c>
      <c r="D37" s="77">
        <f t="shared" si="3"/>
        <v>0</v>
      </c>
      <c r="E37" s="77">
        <f t="shared" si="3"/>
        <v>0</v>
      </c>
      <c r="F37" s="77">
        <f t="shared" si="3"/>
        <v>0</v>
      </c>
      <c r="G37" s="77">
        <f t="shared" si="3"/>
        <v>1</v>
      </c>
      <c r="H37" s="77">
        <f t="shared" si="3"/>
        <v>0</v>
      </c>
      <c r="I37" s="77">
        <f t="shared" si="3"/>
        <v>0</v>
      </c>
      <c r="J37" s="77">
        <f t="shared" si="3"/>
        <v>8</v>
      </c>
      <c r="K37" s="77">
        <f t="shared" si="2"/>
        <v>9</v>
      </c>
      <c r="L37" s="77">
        <f>SUM(L24:L36)</f>
        <v>1548</v>
      </c>
      <c r="M37" s="77"/>
    </row>
    <row r="38" spans="1:13" ht="26.25">
      <c r="A38" s="147" t="s">
        <v>70</v>
      </c>
      <c r="B38" s="148"/>
      <c r="C38" s="148"/>
      <c r="D38" s="148"/>
      <c r="E38" s="148"/>
      <c r="F38" s="148"/>
      <c r="G38" s="148"/>
      <c r="H38" s="148"/>
      <c r="I38" s="148"/>
      <c r="J38" s="148"/>
      <c r="L38" s="147" t="s">
        <v>226</v>
      </c>
      <c r="M38" s="147"/>
    </row>
    <row r="39" spans="1:13" s="75" customFormat="1" ht="23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82"/>
    </row>
    <row r="40" spans="1:13" s="75" customFormat="1" ht="25.5" customHeight="1">
      <c r="A40" s="12" t="s">
        <v>16</v>
      </c>
      <c r="B40" s="149" t="s">
        <v>24</v>
      </c>
      <c r="C40" s="150"/>
      <c r="D40" s="150"/>
      <c r="E40" s="150"/>
      <c r="F40" s="150"/>
      <c r="G40" s="150"/>
      <c r="H40" s="150"/>
      <c r="I40" s="150"/>
      <c r="J40" s="151"/>
      <c r="K40" s="152" t="s">
        <v>79</v>
      </c>
      <c r="L40" s="152" t="s">
        <v>2</v>
      </c>
      <c r="M40" s="71" t="s">
        <v>3</v>
      </c>
    </row>
    <row r="41" spans="1:13" s="75" customFormat="1" ht="42" customHeight="1">
      <c r="A41" s="15"/>
      <c r="B41" s="67" t="s">
        <v>17</v>
      </c>
      <c r="C41" s="67" t="s">
        <v>18</v>
      </c>
      <c r="D41" s="67" t="s">
        <v>19</v>
      </c>
      <c r="E41" s="67" t="s">
        <v>20</v>
      </c>
      <c r="F41" s="67" t="s">
        <v>21</v>
      </c>
      <c r="G41" s="68" t="s">
        <v>22</v>
      </c>
      <c r="H41" s="69" t="s">
        <v>23</v>
      </c>
      <c r="I41" s="70" t="s">
        <v>25</v>
      </c>
      <c r="J41" s="70" t="s">
        <v>26</v>
      </c>
      <c r="K41" s="153"/>
      <c r="L41" s="153"/>
      <c r="M41" s="72"/>
    </row>
    <row r="42" spans="1:13" ht="46.5">
      <c r="A42" s="76" t="s">
        <v>42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</row>
    <row r="43" spans="1:13" ht="23.25">
      <c r="A43" s="81" t="s">
        <v>43</v>
      </c>
      <c r="B43" s="77"/>
      <c r="C43" s="77"/>
      <c r="D43" s="77"/>
      <c r="E43" s="77"/>
      <c r="F43" s="77"/>
      <c r="G43" s="77">
        <v>1</v>
      </c>
      <c r="H43" s="77"/>
      <c r="I43" s="77"/>
      <c r="J43" s="77">
        <v>1</v>
      </c>
      <c r="K43" s="77">
        <f>SUM(B43:J43)</f>
        <v>2</v>
      </c>
      <c r="L43" s="77">
        <v>30</v>
      </c>
      <c r="M43" s="78"/>
    </row>
    <row r="44" spans="1:13" s="75" customFormat="1" ht="23.25">
      <c r="A44" s="81" t="s">
        <v>44</v>
      </c>
      <c r="B44" s="77"/>
      <c r="C44" s="77"/>
      <c r="D44" s="77"/>
      <c r="E44" s="77"/>
      <c r="F44" s="77"/>
      <c r="G44" s="77">
        <v>1</v>
      </c>
      <c r="H44" s="77"/>
      <c r="I44" s="77"/>
      <c r="J44" s="77">
        <v>1</v>
      </c>
      <c r="K44" s="77">
        <f aca="true" t="shared" si="4" ref="K44:K57">SUM(B44:J44)</f>
        <v>2</v>
      </c>
      <c r="L44" s="77">
        <v>200</v>
      </c>
      <c r="M44" s="78"/>
    </row>
    <row r="45" spans="1:13" ht="23.25">
      <c r="A45" s="81" t="s">
        <v>45</v>
      </c>
      <c r="B45" s="77"/>
      <c r="C45" s="77"/>
      <c r="D45" s="77"/>
      <c r="E45" s="77"/>
      <c r="F45" s="77"/>
      <c r="G45" s="77"/>
      <c r="H45" s="77"/>
      <c r="I45" s="77"/>
      <c r="J45" s="77">
        <v>1</v>
      </c>
      <c r="K45" s="77">
        <f t="shared" si="4"/>
        <v>1</v>
      </c>
      <c r="L45" s="77">
        <v>50</v>
      </c>
      <c r="M45" s="78"/>
    </row>
    <row r="46" spans="1:13" ht="23.25">
      <c r="A46" s="31" t="s">
        <v>46</v>
      </c>
      <c r="B46" s="79"/>
      <c r="C46" s="79"/>
      <c r="D46" s="79"/>
      <c r="E46" s="79"/>
      <c r="F46" s="79"/>
      <c r="G46" s="79"/>
      <c r="H46" s="79"/>
      <c r="I46" s="79"/>
      <c r="J46" s="79">
        <v>4</v>
      </c>
      <c r="K46" s="77">
        <f t="shared" si="4"/>
        <v>4</v>
      </c>
      <c r="L46" s="79">
        <v>80</v>
      </c>
      <c r="M46" s="80"/>
    </row>
    <row r="47" spans="1:13" ht="23.25">
      <c r="A47" s="76" t="s">
        <v>47</v>
      </c>
      <c r="B47" s="77"/>
      <c r="C47" s="77"/>
      <c r="D47" s="77"/>
      <c r="E47" s="77"/>
      <c r="F47" s="77"/>
      <c r="G47" s="77"/>
      <c r="H47" s="77"/>
      <c r="I47" s="77"/>
      <c r="J47" s="77"/>
      <c r="K47" s="77">
        <f t="shared" si="4"/>
        <v>0</v>
      </c>
      <c r="L47" s="77"/>
      <c r="M47" s="78"/>
    </row>
    <row r="48" spans="1:13" ht="23.25">
      <c r="A48" s="76" t="s">
        <v>48</v>
      </c>
      <c r="B48" s="77"/>
      <c r="C48" s="77"/>
      <c r="D48" s="77"/>
      <c r="E48" s="77"/>
      <c r="F48" s="77"/>
      <c r="G48" s="77"/>
      <c r="H48" s="77"/>
      <c r="I48" s="77"/>
      <c r="J48" s="77"/>
      <c r="K48" s="77">
        <f t="shared" si="4"/>
        <v>0</v>
      </c>
      <c r="L48" s="77"/>
      <c r="M48" s="78"/>
    </row>
    <row r="49" spans="1:13" ht="23.25">
      <c r="A49" s="76" t="s">
        <v>49</v>
      </c>
      <c r="B49" s="77"/>
      <c r="C49" s="77"/>
      <c r="D49" s="77"/>
      <c r="E49" s="77"/>
      <c r="F49" s="77"/>
      <c r="G49" s="77"/>
      <c r="H49" s="77"/>
      <c r="I49" s="77"/>
      <c r="J49" s="77"/>
      <c r="K49" s="77">
        <f t="shared" si="4"/>
        <v>0</v>
      </c>
      <c r="L49" s="77"/>
      <c r="M49" s="78"/>
    </row>
    <row r="50" spans="1:13" ht="23.25">
      <c r="A50" s="81" t="s">
        <v>50</v>
      </c>
      <c r="B50" s="77"/>
      <c r="C50" s="77"/>
      <c r="D50" s="77"/>
      <c r="E50" s="77"/>
      <c r="F50" s="77">
        <v>1</v>
      </c>
      <c r="G50" s="77"/>
      <c r="H50" s="77"/>
      <c r="I50" s="77"/>
      <c r="J50" s="77"/>
      <c r="K50" s="77">
        <f t="shared" si="4"/>
        <v>1</v>
      </c>
      <c r="L50" s="77"/>
      <c r="M50" s="78"/>
    </row>
    <row r="51" spans="1:13" s="75" customFormat="1" ht="24.75" customHeight="1">
      <c r="A51" s="81" t="s">
        <v>51</v>
      </c>
      <c r="B51" s="77"/>
      <c r="C51" s="77"/>
      <c r="D51" s="77"/>
      <c r="E51" s="77"/>
      <c r="F51" s="77"/>
      <c r="G51" s="77"/>
      <c r="H51" s="77"/>
      <c r="I51" s="77"/>
      <c r="J51" s="77"/>
      <c r="K51" s="77">
        <f t="shared" si="4"/>
        <v>0</v>
      </c>
      <c r="L51" s="77"/>
      <c r="M51" s="78"/>
    </row>
    <row r="52" spans="1:13" ht="23.25">
      <c r="A52" s="81" t="s">
        <v>52</v>
      </c>
      <c r="B52" s="77"/>
      <c r="C52" s="77"/>
      <c r="D52" s="77"/>
      <c r="E52" s="77"/>
      <c r="F52" s="77"/>
      <c r="G52" s="77"/>
      <c r="H52" s="77"/>
      <c r="I52" s="77"/>
      <c r="J52" s="77"/>
      <c r="K52" s="77">
        <f t="shared" si="4"/>
        <v>0</v>
      </c>
      <c r="L52" s="77"/>
      <c r="M52" s="78"/>
    </row>
    <row r="53" spans="1:13" ht="46.5">
      <c r="A53" s="32" t="s">
        <v>176</v>
      </c>
      <c r="B53" s="79"/>
      <c r="C53" s="79"/>
      <c r="D53" s="79"/>
      <c r="E53" s="79"/>
      <c r="F53" s="79"/>
      <c r="G53" s="79"/>
      <c r="H53" s="79"/>
      <c r="I53" s="79"/>
      <c r="J53" s="79"/>
      <c r="K53" s="77">
        <f t="shared" si="4"/>
        <v>0</v>
      </c>
      <c r="L53" s="79"/>
      <c r="M53" s="80"/>
    </row>
    <row r="54" spans="1:13" ht="23.25">
      <c r="A54" s="76" t="s">
        <v>177</v>
      </c>
      <c r="B54" s="77"/>
      <c r="C54" s="77"/>
      <c r="D54" s="77"/>
      <c r="E54" s="77"/>
      <c r="F54" s="77"/>
      <c r="G54" s="77"/>
      <c r="H54" s="77"/>
      <c r="I54" s="77"/>
      <c r="J54" s="77">
        <v>2</v>
      </c>
      <c r="K54" s="77">
        <f t="shared" si="4"/>
        <v>2</v>
      </c>
      <c r="L54" s="77">
        <v>2</v>
      </c>
      <c r="M54" s="78"/>
    </row>
    <row r="55" spans="1:13" ht="23.25">
      <c r="A55" s="76" t="s">
        <v>178</v>
      </c>
      <c r="B55" s="77"/>
      <c r="C55" s="77"/>
      <c r="D55" s="77"/>
      <c r="E55" s="77"/>
      <c r="F55" s="77"/>
      <c r="G55" s="77"/>
      <c r="H55" s="77"/>
      <c r="I55" s="77"/>
      <c r="J55" s="77">
        <v>1</v>
      </c>
      <c r="K55" s="77">
        <f t="shared" si="4"/>
        <v>1</v>
      </c>
      <c r="L55" s="77">
        <v>0</v>
      </c>
      <c r="M55" s="78"/>
    </row>
    <row r="56" spans="1:13" ht="24.75" customHeight="1">
      <c r="A56" s="76" t="s">
        <v>179</v>
      </c>
      <c r="B56" s="77"/>
      <c r="C56" s="77"/>
      <c r="D56" s="77"/>
      <c r="E56" s="77"/>
      <c r="F56" s="77"/>
      <c r="G56" s="77"/>
      <c r="H56" s="77"/>
      <c r="I56" s="77"/>
      <c r="J56" s="77">
        <v>1</v>
      </c>
      <c r="K56" s="77">
        <f t="shared" si="4"/>
        <v>1</v>
      </c>
      <c r="L56" s="77">
        <v>500</v>
      </c>
      <c r="M56" s="78"/>
    </row>
    <row r="57" spans="1:13" ht="26.25" customHeight="1">
      <c r="A57" s="76" t="s">
        <v>1</v>
      </c>
      <c r="B57" s="77">
        <f aca="true" t="shared" si="5" ref="B57:J57">SUM(B38:B56)</f>
        <v>0</v>
      </c>
      <c r="C57" s="77">
        <f t="shared" si="5"/>
        <v>0</v>
      </c>
      <c r="D57" s="77">
        <f t="shared" si="5"/>
        <v>0</v>
      </c>
      <c r="E57" s="77">
        <f t="shared" si="5"/>
        <v>0</v>
      </c>
      <c r="F57" s="77">
        <f t="shared" si="5"/>
        <v>1</v>
      </c>
      <c r="G57" s="77">
        <f t="shared" si="5"/>
        <v>2</v>
      </c>
      <c r="H57" s="77">
        <f t="shared" si="5"/>
        <v>0</v>
      </c>
      <c r="I57" s="77">
        <f t="shared" si="5"/>
        <v>0</v>
      </c>
      <c r="J57" s="77">
        <f t="shared" si="5"/>
        <v>11</v>
      </c>
      <c r="K57" s="77">
        <f t="shared" si="4"/>
        <v>14</v>
      </c>
      <c r="L57" s="77">
        <f>SUM(L38:L56)</f>
        <v>862</v>
      </c>
      <c r="M57" s="77"/>
    </row>
    <row r="58" spans="1:13" ht="26.25">
      <c r="A58" s="147" t="s">
        <v>70</v>
      </c>
      <c r="B58" s="148"/>
      <c r="C58" s="148"/>
      <c r="D58" s="148"/>
      <c r="E58" s="148"/>
      <c r="F58" s="148"/>
      <c r="G58" s="148"/>
      <c r="H58" s="148"/>
      <c r="I58" s="148"/>
      <c r="J58" s="148"/>
      <c r="L58" s="147" t="s">
        <v>227</v>
      </c>
      <c r="M58" s="147"/>
    </row>
    <row r="59" spans="1:13" s="75" customFormat="1" ht="23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82"/>
    </row>
    <row r="60" spans="1:13" s="75" customFormat="1" ht="25.5" customHeight="1">
      <c r="A60" s="12" t="s">
        <v>16</v>
      </c>
      <c r="B60" s="149" t="s">
        <v>24</v>
      </c>
      <c r="C60" s="150"/>
      <c r="D60" s="150"/>
      <c r="E60" s="150"/>
      <c r="F60" s="150"/>
      <c r="G60" s="150"/>
      <c r="H60" s="150"/>
      <c r="I60" s="150"/>
      <c r="J60" s="151"/>
      <c r="K60" s="152" t="s">
        <v>79</v>
      </c>
      <c r="L60" s="152" t="s">
        <v>2</v>
      </c>
      <c r="M60" s="71" t="s">
        <v>3</v>
      </c>
    </row>
    <row r="61" spans="1:13" s="75" customFormat="1" ht="42" customHeight="1">
      <c r="A61" s="15"/>
      <c r="B61" s="67" t="s">
        <v>17</v>
      </c>
      <c r="C61" s="67" t="s">
        <v>18</v>
      </c>
      <c r="D61" s="67" t="s">
        <v>19</v>
      </c>
      <c r="E61" s="67" t="s">
        <v>20</v>
      </c>
      <c r="F61" s="67" t="s">
        <v>21</v>
      </c>
      <c r="G61" s="68" t="s">
        <v>22</v>
      </c>
      <c r="H61" s="69" t="s">
        <v>23</v>
      </c>
      <c r="I61" s="70" t="s">
        <v>25</v>
      </c>
      <c r="J61" s="70" t="s">
        <v>26</v>
      </c>
      <c r="K61" s="153"/>
      <c r="L61" s="153"/>
      <c r="M61" s="72"/>
    </row>
    <row r="62" spans="1:13" ht="46.5">
      <c r="A62" s="76" t="s">
        <v>114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</row>
    <row r="63" spans="1:13" ht="23.25">
      <c r="A63" s="76" t="s">
        <v>53</v>
      </c>
      <c r="B63" s="77">
        <v>1</v>
      </c>
      <c r="C63" s="77"/>
      <c r="D63" s="77">
        <v>1</v>
      </c>
      <c r="E63" s="77">
        <v>1</v>
      </c>
      <c r="F63" s="77">
        <v>1</v>
      </c>
      <c r="G63" s="77"/>
      <c r="H63" s="77">
        <v>1</v>
      </c>
      <c r="I63" s="77"/>
      <c r="J63" s="77"/>
      <c r="K63" s="77">
        <f aca="true" t="shared" si="6" ref="K63:K71">SUM(B63:J63)</f>
        <v>5</v>
      </c>
      <c r="L63" s="77">
        <v>822</v>
      </c>
      <c r="M63" s="78"/>
    </row>
    <row r="64" spans="1:13" ht="23.25">
      <c r="A64" s="76" t="s">
        <v>57</v>
      </c>
      <c r="B64" s="77"/>
      <c r="C64" s="77"/>
      <c r="D64" s="77"/>
      <c r="E64" s="77"/>
      <c r="F64" s="77"/>
      <c r="G64" s="77"/>
      <c r="H64" s="77"/>
      <c r="I64" s="77"/>
      <c r="J64" s="77">
        <v>2</v>
      </c>
      <c r="K64" s="77">
        <f t="shared" si="6"/>
        <v>2</v>
      </c>
      <c r="L64" s="77">
        <v>61</v>
      </c>
      <c r="M64" s="78"/>
    </row>
    <row r="65" spans="1:13" ht="23.25">
      <c r="A65" s="81" t="s">
        <v>115</v>
      </c>
      <c r="B65" s="77">
        <v>1</v>
      </c>
      <c r="C65" s="77">
        <v>1</v>
      </c>
      <c r="D65" s="77"/>
      <c r="E65" s="77"/>
      <c r="F65" s="77"/>
      <c r="G65" s="77"/>
      <c r="H65" s="77">
        <v>1</v>
      </c>
      <c r="I65" s="77"/>
      <c r="J65" s="77">
        <v>1</v>
      </c>
      <c r="K65" s="77">
        <f t="shared" si="6"/>
        <v>4</v>
      </c>
      <c r="L65" s="77">
        <v>260</v>
      </c>
      <c r="M65" s="78"/>
    </row>
    <row r="66" spans="1:13" s="75" customFormat="1" ht="23.25">
      <c r="A66" s="81" t="s">
        <v>54</v>
      </c>
      <c r="B66" s="77"/>
      <c r="C66" s="77"/>
      <c r="D66" s="77"/>
      <c r="E66" s="77"/>
      <c r="F66" s="77"/>
      <c r="G66" s="77"/>
      <c r="H66" s="77"/>
      <c r="I66" s="77"/>
      <c r="J66" s="77"/>
      <c r="K66" s="77">
        <f t="shared" si="6"/>
        <v>0</v>
      </c>
      <c r="L66" s="77"/>
      <c r="M66" s="78"/>
    </row>
    <row r="67" spans="1:13" ht="46.5">
      <c r="A67" s="76" t="s">
        <v>116</v>
      </c>
      <c r="B67" s="77">
        <v>1</v>
      </c>
      <c r="C67" s="77"/>
      <c r="D67" s="77"/>
      <c r="E67" s="77"/>
      <c r="F67" s="77"/>
      <c r="G67" s="77"/>
      <c r="H67" s="77"/>
      <c r="I67" s="77"/>
      <c r="J67" s="77"/>
      <c r="K67" s="77">
        <f t="shared" si="6"/>
        <v>1</v>
      </c>
      <c r="L67" s="77">
        <v>80</v>
      </c>
      <c r="M67" s="78"/>
    </row>
    <row r="68" spans="1:13" ht="23.25">
      <c r="A68" s="31" t="s">
        <v>55</v>
      </c>
      <c r="B68" s="83">
        <v>1</v>
      </c>
      <c r="C68" s="83">
        <v>1</v>
      </c>
      <c r="D68" s="83">
        <v>1</v>
      </c>
      <c r="E68" s="83">
        <v>1</v>
      </c>
      <c r="F68" s="83">
        <v>1</v>
      </c>
      <c r="G68" s="83">
        <v>1</v>
      </c>
      <c r="H68" s="83">
        <v>1</v>
      </c>
      <c r="I68" s="83">
        <v>1</v>
      </c>
      <c r="J68" s="83">
        <v>1</v>
      </c>
      <c r="K68" s="77">
        <f t="shared" si="6"/>
        <v>9</v>
      </c>
      <c r="L68" s="79">
        <v>99</v>
      </c>
      <c r="M68" s="80"/>
    </row>
    <row r="69" spans="1:13" ht="23.25">
      <c r="A69" s="76" t="s">
        <v>56</v>
      </c>
      <c r="B69" s="77"/>
      <c r="C69" s="77"/>
      <c r="D69" s="77"/>
      <c r="E69" s="77"/>
      <c r="F69" s="77"/>
      <c r="G69" s="77"/>
      <c r="H69" s="77"/>
      <c r="I69" s="77"/>
      <c r="J69" s="77">
        <v>1</v>
      </c>
      <c r="K69" s="77">
        <f t="shared" si="6"/>
        <v>1</v>
      </c>
      <c r="L69" s="77">
        <v>60</v>
      </c>
      <c r="M69" s="78"/>
    </row>
    <row r="70" spans="1:13" ht="23.25">
      <c r="A70" s="76" t="s">
        <v>198</v>
      </c>
      <c r="B70" s="77"/>
      <c r="C70" s="77"/>
      <c r="D70" s="77"/>
      <c r="E70" s="77"/>
      <c r="F70" s="77">
        <v>1</v>
      </c>
      <c r="G70" s="77"/>
      <c r="H70" s="77"/>
      <c r="I70" s="77"/>
      <c r="J70" s="77"/>
      <c r="K70" s="77">
        <f t="shared" si="6"/>
        <v>1</v>
      </c>
      <c r="L70" s="77"/>
      <c r="M70" s="78"/>
    </row>
    <row r="71" spans="1:13" ht="23.25">
      <c r="A71" s="76" t="s">
        <v>1</v>
      </c>
      <c r="B71" s="77">
        <f aca="true" t="shared" si="7" ref="B71:L71">SUM(B62:B70)</f>
        <v>4</v>
      </c>
      <c r="C71" s="77">
        <f t="shared" si="7"/>
        <v>2</v>
      </c>
      <c r="D71" s="77">
        <f t="shared" si="7"/>
        <v>2</v>
      </c>
      <c r="E71" s="77">
        <f t="shared" si="7"/>
        <v>2</v>
      </c>
      <c r="F71" s="77">
        <f t="shared" si="7"/>
        <v>3</v>
      </c>
      <c r="G71" s="77">
        <f t="shared" si="7"/>
        <v>1</v>
      </c>
      <c r="H71" s="77">
        <f t="shared" si="7"/>
        <v>3</v>
      </c>
      <c r="I71" s="77">
        <f t="shared" si="7"/>
        <v>1</v>
      </c>
      <c r="J71" s="77">
        <f t="shared" si="7"/>
        <v>5</v>
      </c>
      <c r="K71" s="77">
        <f t="shared" si="6"/>
        <v>23</v>
      </c>
      <c r="L71" s="77">
        <f t="shared" si="7"/>
        <v>1382</v>
      </c>
      <c r="M71" s="77"/>
    </row>
    <row r="72" spans="1:13" ht="23.25">
      <c r="A72" s="76" t="s">
        <v>58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8"/>
    </row>
    <row r="73" spans="1:13" ht="23.25">
      <c r="A73" s="76" t="s">
        <v>80</v>
      </c>
      <c r="B73" s="77"/>
      <c r="C73" s="77"/>
      <c r="D73" s="77"/>
      <c r="E73" s="77"/>
      <c r="F73" s="77"/>
      <c r="G73" s="77"/>
      <c r="H73" s="77"/>
      <c r="I73" s="77"/>
      <c r="J73" s="77"/>
      <c r="K73" s="77">
        <f aca="true" t="shared" si="8" ref="K73:K88">SUM(B73:J73)</f>
        <v>0</v>
      </c>
      <c r="L73" s="77"/>
      <c r="M73" s="78"/>
    </row>
    <row r="74" spans="1:13" ht="46.5">
      <c r="A74" s="76" t="s">
        <v>81</v>
      </c>
      <c r="B74" s="77">
        <v>1</v>
      </c>
      <c r="C74" s="77"/>
      <c r="D74" s="77"/>
      <c r="E74" s="77">
        <v>1</v>
      </c>
      <c r="F74" s="77"/>
      <c r="G74" s="77">
        <v>1</v>
      </c>
      <c r="H74" s="77"/>
      <c r="I74" s="77"/>
      <c r="J74" s="77">
        <v>2</v>
      </c>
      <c r="K74" s="77">
        <f t="shared" si="8"/>
        <v>5</v>
      </c>
      <c r="L74" s="77">
        <v>24</v>
      </c>
      <c r="M74" s="84" t="s">
        <v>186</v>
      </c>
    </row>
    <row r="75" spans="1:13" ht="23.25">
      <c r="A75" s="76" t="s">
        <v>82</v>
      </c>
      <c r="B75" s="77"/>
      <c r="C75" s="77"/>
      <c r="D75" s="77"/>
      <c r="E75" s="77"/>
      <c r="F75" s="77"/>
      <c r="G75" s="77"/>
      <c r="H75" s="77"/>
      <c r="I75" s="77"/>
      <c r="J75" s="77"/>
      <c r="K75" s="77">
        <f t="shared" si="8"/>
        <v>0</v>
      </c>
      <c r="L75" s="77"/>
      <c r="M75" s="78"/>
    </row>
    <row r="76" spans="1:13" ht="26.25" customHeight="1">
      <c r="A76" s="76" t="s">
        <v>83</v>
      </c>
      <c r="B76" s="77"/>
      <c r="C76" s="77"/>
      <c r="D76" s="77"/>
      <c r="E76" s="77"/>
      <c r="F76" s="77"/>
      <c r="G76" s="77"/>
      <c r="H76" s="77"/>
      <c r="I76" s="77"/>
      <c r="J76" s="77"/>
      <c r="K76" s="77">
        <f t="shared" si="8"/>
        <v>0</v>
      </c>
      <c r="L76" s="77"/>
      <c r="M76" s="78"/>
    </row>
    <row r="77" spans="1:13" ht="26.25">
      <c r="A77" s="147" t="s">
        <v>70</v>
      </c>
      <c r="B77" s="148"/>
      <c r="C77" s="148"/>
      <c r="D77" s="148"/>
      <c r="E77" s="148"/>
      <c r="F77" s="148"/>
      <c r="G77" s="148"/>
      <c r="H77" s="148"/>
      <c r="I77" s="148"/>
      <c r="J77" s="148"/>
      <c r="L77" s="147" t="s">
        <v>228</v>
      </c>
      <c r="M77" s="147"/>
    </row>
    <row r="78" spans="1:13" s="75" customFormat="1" ht="23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82"/>
    </row>
    <row r="79" spans="1:13" s="75" customFormat="1" ht="25.5" customHeight="1">
      <c r="A79" s="12" t="s">
        <v>16</v>
      </c>
      <c r="B79" s="149" t="s">
        <v>24</v>
      </c>
      <c r="C79" s="150"/>
      <c r="D79" s="150"/>
      <c r="E79" s="150"/>
      <c r="F79" s="150"/>
      <c r="G79" s="150"/>
      <c r="H79" s="150"/>
      <c r="I79" s="150"/>
      <c r="J79" s="151"/>
      <c r="K79" s="152" t="s">
        <v>79</v>
      </c>
      <c r="L79" s="152" t="s">
        <v>2</v>
      </c>
      <c r="M79" s="71" t="s">
        <v>3</v>
      </c>
    </row>
    <row r="80" spans="1:13" s="75" customFormat="1" ht="42" customHeight="1">
      <c r="A80" s="15"/>
      <c r="B80" s="67" t="s">
        <v>17</v>
      </c>
      <c r="C80" s="67" t="s">
        <v>18</v>
      </c>
      <c r="D80" s="67" t="s">
        <v>19</v>
      </c>
      <c r="E80" s="67" t="s">
        <v>20</v>
      </c>
      <c r="F80" s="67" t="s">
        <v>21</v>
      </c>
      <c r="G80" s="68" t="s">
        <v>22</v>
      </c>
      <c r="H80" s="69" t="s">
        <v>23</v>
      </c>
      <c r="I80" s="70" t="s">
        <v>25</v>
      </c>
      <c r="J80" s="70" t="s">
        <v>26</v>
      </c>
      <c r="K80" s="153"/>
      <c r="L80" s="153"/>
      <c r="M80" s="72"/>
    </row>
    <row r="81" spans="1:13" ht="51.75" customHeight="1">
      <c r="A81" s="76" t="s">
        <v>84</v>
      </c>
      <c r="B81" s="77"/>
      <c r="C81" s="77"/>
      <c r="D81" s="77"/>
      <c r="E81" s="77">
        <v>3</v>
      </c>
      <c r="F81" s="77"/>
      <c r="G81" s="77"/>
      <c r="H81" s="77"/>
      <c r="I81" s="77"/>
      <c r="J81" s="77"/>
      <c r="K81" s="77">
        <f t="shared" si="8"/>
        <v>3</v>
      </c>
      <c r="L81" s="77"/>
      <c r="M81" s="78"/>
    </row>
    <row r="82" spans="1:13" ht="46.5">
      <c r="A82" s="76" t="s">
        <v>117</v>
      </c>
      <c r="B82" s="77"/>
      <c r="C82" s="77"/>
      <c r="D82" s="77"/>
      <c r="E82" s="77"/>
      <c r="F82" s="77"/>
      <c r="G82" s="77"/>
      <c r="H82" s="77"/>
      <c r="I82" s="77"/>
      <c r="J82" s="77"/>
      <c r="K82" s="77">
        <f t="shared" si="8"/>
        <v>0</v>
      </c>
      <c r="L82" s="77"/>
      <c r="M82" s="78"/>
    </row>
    <row r="83" spans="1:13" ht="46.5">
      <c r="A83" s="76" t="s">
        <v>132</v>
      </c>
      <c r="B83" s="77"/>
      <c r="C83" s="77"/>
      <c r="D83" s="77"/>
      <c r="E83" s="77"/>
      <c r="F83" s="77"/>
      <c r="G83" s="77">
        <v>1</v>
      </c>
      <c r="H83" s="77"/>
      <c r="I83" s="77"/>
      <c r="J83" s="77"/>
      <c r="K83" s="77">
        <f>SUM(B83:J83)</f>
        <v>1</v>
      </c>
      <c r="L83" s="77">
        <v>5</v>
      </c>
      <c r="M83" s="78"/>
    </row>
    <row r="84" spans="1:13" ht="23.25">
      <c r="A84" s="76" t="s">
        <v>180</v>
      </c>
      <c r="B84" s="85"/>
      <c r="C84" s="85"/>
      <c r="D84" s="85">
        <v>1</v>
      </c>
      <c r="E84" s="85">
        <v>1</v>
      </c>
      <c r="F84" s="85">
        <v>1</v>
      </c>
      <c r="G84" s="85"/>
      <c r="H84" s="85"/>
      <c r="I84" s="85"/>
      <c r="J84" s="85">
        <v>1</v>
      </c>
      <c r="K84" s="77">
        <f t="shared" si="8"/>
        <v>4</v>
      </c>
      <c r="L84" s="77">
        <v>150</v>
      </c>
      <c r="M84" s="78"/>
    </row>
    <row r="85" spans="1:13" ht="23.25">
      <c r="A85" s="76" t="s">
        <v>197</v>
      </c>
      <c r="B85" s="77">
        <v>1</v>
      </c>
      <c r="C85" s="77">
        <v>1</v>
      </c>
      <c r="D85" s="77">
        <v>1</v>
      </c>
      <c r="E85" s="77">
        <v>1</v>
      </c>
      <c r="F85" s="77">
        <v>1</v>
      </c>
      <c r="G85" s="77">
        <v>1</v>
      </c>
      <c r="H85" s="77">
        <v>1</v>
      </c>
      <c r="I85" s="77"/>
      <c r="J85" s="77">
        <v>1</v>
      </c>
      <c r="K85" s="77">
        <f t="shared" si="8"/>
        <v>8</v>
      </c>
      <c r="L85" s="77">
        <v>150</v>
      </c>
      <c r="M85" s="78"/>
    </row>
    <row r="86" spans="1:13" ht="23.25">
      <c r="A86" s="76" t="s">
        <v>181</v>
      </c>
      <c r="B86" s="77"/>
      <c r="C86" s="77"/>
      <c r="D86" s="77"/>
      <c r="E86" s="77">
        <v>1</v>
      </c>
      <c r="F86" s="77"/>
      <c r="G86" s="77"/>
      <c r="H86" s="77"/>
      <c r="I86" s="77"/>
      <c r="J86" s="77">
        <v>1</v>
      </c>
      <c r="K86" s="77">
        <f t="shared" si="8"/>
        <v>2</v>
      </c>
      <c r="L86" s="77">
        <v>224</v>
      </c>
      <c r="M86" s="78"/>
    </row>
    <row r="87" spans="1:13" ht="23.25">
      <c r="A87" s="76" t="s">
        <v>182</v>
      </c>
      <c r="B87" s="77"/>
      <c r="C87" s="77"/>
      <c r="D87" s="77"/>
      <c r="E87" s="77"/>
      <c r="F87" s="77"/>
      <c r="G87" s="77"/>
      <c r="H87" s="77"/>
      <c r="I87" s="77"/>
      <c r="J87" s="77">
        <v>1</v>
      </c>
      <c r="K87" s="77">
        <f t="shared" si="8"/>
        <v>1</v>
      </c>
      <c r="L87" s="77">
        <v>300</v>
      </c>
      <c r="M87" s="78" t="s">
        <v>183</v>
      </c>
    </row>
    <row r="88" spans="1:13" ht="24" customHeight="1">
      <c r="A88" s="76" t="s">
        <v>1</v>
      </c>
      <c r="B88" s="77">
        <f aca="true" t="shared" si="9" ref="B88:J88">SUM(B72:B87)</f>
        <v>2</v>
      </c>
      <c r="C88" s="77">
        <f t="shared" si="9"/>
        <v>1</v>
      </c>
      <c r="D88" s="77">
        <f t="shared" si="9"/>
        <v>2</v>
      </c>
      <c r="E88" s="77">
        <f t="shared" si="9"/>
        <v>7</v>
      </c>
      <c r="F88" s="77">
        <f t="shared" si="9"/>
        <v>2</v>
      </c>
      <c r="G88" s="77">
        <f t="shared" si="9"/>
        <v>3</v>
      </c>
      <c r="H88" s="77">
        <f t="shared" si="9"/>
        <v>1</v>
      </c>
      <c r="I88" s="77">
        <f t="shared" si="9"/>
        <v>0</v>
      </c>
      <c r="J88" s="77">
        <f t="shared" si="9"/>
        <v>6</v>
      </c>
      <c r="K88" s="77">
        <f t="shared" si="8"/>
        <v>24</v>
      </c>
      <c r="L88" s="77">
        <f>SUM(L72:L87)</f>
        <v>853</v>
      </c>
      <c r="M88" s="77"/>
    </row>
    <row r="89" spans="1:13" ht="23.25" customHeight="1">
      <c r="A89" s="76" t="s">
        <v>59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</row>
    <row r="90" spans="1:13" ht="24.75" customHeight="1">
      <c r="A90" s="76" t="s">
        <v>60</v>
      </c>
      <c r="B90" s="77"/>
      <c r="C90" s="77"/>
      <c r="D90" s="77"/>
      <c r="E90" s="77"/>
      <c r="F90" s="77"/>
      <c r="G90" s="77"/>
      <c r="H90" s="77"/>
      <c r="I90" s="77"/>
      <c r="J90" s="77"/>
      <c r="K90" s="77">
        <f aca="true" t="shared" si="10" ref="K90:K106">SUM(B90:J90)</f>
        <v>0</v>
      </c>
      <c r="L90" s="77"/>
      <c r="M90" s="78"/>
    </row>
    <row r="91" spans="1:13" ht="23.25">
      <c r="A91" s="76" t="s">
        <v>61</v>
      </c>
      <c r="B91" s="77"/>
      <c r="C91" s="77"/>
      <c r="D91" s="77"/>
      <c r="E91" s="77"/>
      <c r="F91" s="77"/>
      <c r="G91" s="77"/>
      <c r="H91" s="77"/>
      <c r="I91" s="77"/>
      <c r="J91" s="77"/>
      <c r="K91" s="77">
        <f t="shared" si="10"/>
        <v>0</v>
      </c>
      <c r="L91" s="77"/>
      <c r="M91" s="78"/>
    </row>
    <row r="92" spans="1:13" ht="23.25">
      <c r="A92" s="76" t="s">
        <v>62</v>
      </c>
      <c r="B92" s="77"/>
      <c r="C92" s="77"/>
      <c r="D92" s="77"/>
      <c r="E92" s="77"/>
      <c r="F92" s="77"/>
      <c r="G92" s="77"/>
      <c r="H92" s="77"/>
      <c r="I92" s="77"/>
      <c r="J92" s="77">
        <v>1</v>
      </c>
      <c r="K92" s="77">
        <f t="shared" si="10"/>
        <v>1</v>
      </c>
      <c r="L92" s="77">
        <v>12</v>
      </c>
      <c r="M92" s="78"/>
    </row>
    <row r="93" spans="1:13" ht="24" customHeight="1">
      <c r="A93" s="76" t="s">
        <v>63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f t="shared" si="10"/>
        <v>0</v>
      </c>
      <c r="L93" s="77"/>
      <c r="M93" s="78"/>
    </row>
    <row r="94" spans="1:13" ht="23.25">
      <c r="A94" s="76" t="s">
        <v>64</v>
      </c>
      <c r="B94" s="77"/>
      <c r="C94" s="77"/>
      <c r="D94" s="77"/>
      <c r="E94" s="77"/>
      <c r="F94" s="77"/>
      <c r="G94" s="77"/>
      <c r="H94" s="77"/>
      <c r="I94" s="77"/>
      <c r="J94" s="77"/>
      <c r="K94" s="77">
        <f t="shared" si="10"/>
        <v>0</v>
      </c>
      <c r="L94" s="77"/>
      <c r="M94" s="78"/>
    </row>
    <row r="95" spans="1:13" ht="23.25">
      <c r="A95" s="76" t="s">
        <v>65</v>
      </c>
      <c r="B95" s="77"/>
      <c r="C95" s="77"/>
      <c r="D95" s="77"/>
      <c r="E95" s="77"/>
      <c r="F95" s="77"/>
      <c r="G95" s="77"/>
      <c r="H95" s="77"/>
      <c r="I95" s="77"/>
      <c r="J95" s="77"/>
      <c r="K95" s="77">
        <f t="shared" si="10"/>
        <v>0</v>
      </c>
      <c r="L95" s="77"/>
      <c r="M95" s="78"/>
    </row>
    <row r="96" spans="1:13" ht="26.25">
      <c r="A96" s="147" t="s">
        <v>70</v>
      </c>
      <c r="B96" s="148"/>
      <c r="C96" s="148"/>
      <c r="D96" s="148"/>
      <c r="E96" s="148"/>
      <c r="F96" s="148"/>
      <c r="G96" s="148"/>
      <c r="H96" s="148"/>
      <c r="I96" s="148"/>
      <c r="J96" s="148"/>
      <c r="L96" s="147" t="s">
        <v>229</v>
      </c>
      <c r="M96" s="147"/>
    </row>
    <row r="97" spans="1:13" s="75" customFormat="1" ht="23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82"/>
    </row>
    <row r="98" spans="1:13" s="75" customFormat="1" ht="25.5" customHeight="1">
      <c r="A98" s="12" t="s">
        <v>16</v>
      </c>
      <c r="B98" s="149" t="s">
        <v>24</v>
      </c>
      <c r="C98" s="150"/>
      <c r="D98" s="150"/>
      <c r="E98" s="150"/>
      <c r="F98" s="150"/>
      <c r="G98" s="150"/>
      <c r="H98" s="150"/>
      <c r="I98" s="150"/>
      <c r="J98" s="151"/>
      <c r="K98" s="152" t="s">
        <v>79</v>
      </c>
      <c r="L98" s="152" t="s">
        <v>2</v>
      </c>
      <c r="M98" s="71" t="s">
        <v>3</v>
      </c>
    </row>
    <row r="99" spans="1:13" s="75" customFormat="1" ht="42" customHeight="1">
      <c r="A99" s="15"/>
      <c r="B99" s="67" t="s">
        <v>17</v>
      </c>
      <c r="C99" s="67" t="s">
        <v>18</v>
      </c>
      <c r="D99" s="67" t="s">
        <v>19</v>
      </c>
      <c r="E99" s="67" t="s">
        <v>20</v>
      </c>
      <c r="F99" s="67" t="s">
        <v>21</v>
      </c>
      <c r="G99" s="68" t="s">
        <v>22</v>
      </c>
      <c r="H99" s="69" t="s">
        <v>23</v>
      </c>
      <c r="I99" s="70" t="s">
        <v>25</v>
      </c>
      <c r="J99" s="70" t="s">
        <v>26</v>
      </c>
      <c r="K99" s="153"/>
      <c r="L99" s="153"/>
      <c r="M99" s="72"/>
    </row>
    <row r="100" spans="1:13" ht="46.5">
      <c r="A100" s="76" t="s">
        <v>190</v>
      </c>
      <c r="B100" s="77"/>
      <c r="C100" s="77"/>
      <c r="D100" s="77"/>
      <c r="E100" s="77"/>
      <c r="F100" s="77"/>
      <c r="G100" s="77"/>
      <c r="H100" s="77"/>
      <c r="I100" s="77"/>
      <c r="J100" s="86">
        <v>1</v>
      </c>
      <c r="K100" s="87">
        <f t="shared" si="10"/>
        <v>1</v>
      </c>
      <c r="L100" s="87">
        <v>300</v>
      </c>
      <c r="M100" s="78"/>
    </row>
    <row r="101" spans="1:13" ht="23.25">
      <c r="A101" s="76" t="s">
        <v>188</v>
      </c>
      <c r="B101" s="88"/>
      <c r="C101" s="88"/>
      <c r="D101" s="88"/>
      <c r="E101" s="88"/>
      <c r="F101" s="88"/>
      <c r="G101" s="88"/>
      <c r="H101" s="88"/>
      <c r="I101" s="88"/>
      <c r="J101" s="88">
        <v>1</v>
      </c>
      <c r="K101" s="77">
        <f t="shared" si="10"/>
        <v>1</v>
      </c>
      <c r="L101" s="88">
        <v>150</v>
      </c>
      <c r="M101" s="78"/>
    </row>
    <row r="102" spans="1:13" ht="29.25" customHeight="1">
      <c r="A102" s="76" t="s">
        <v>189</v>
      </c>
      <c r="B102" s="88"/>
      <c r="C102" s="88"/>
      <c r="D102" s="88"/>
      <c r="E102" s="88"/>
      <c r="F102" s="88"/>
      <c r="G102" s="88"/>
      <c r="H102" s="88"/>
      <c r="I102" s="88"/>
      <c r="J102" s="88">
        <v>4</v>
      </c>
      <c r="K102" s="77">
        <f t="shared" si="10"/>
        <v>4</v>
      </c>
      <c r="L102" s="88">
        <v>48</v>
      </c>
      <c r="M102" s="84" t="s">
        <v>185</v>
      </c>
    </row>
    <row r="103" spans="1:13" ht="23.25">
      <c r="A103" s="76" t="s">
        <v>193</v>
      </c>
      <c r="B103" s="88"/>
      <c r="C103" s="88"/>
      <c r="D103" s="88"/>
      <c r="E103" s="88"/>
      <c r="F103" s="88"/>
      <c r="G103" s="88"/>
      <c r="H103" s="88"/>
      <c r="I103" s="88"/>
      <c r="J103" s="88">
        <v>52</v>
      </c>
      <c r="K103" s="77">
        <f t="shared" si="10"/>
        <v>52</v>
      </c>
      <c r="L103" s="88">
        <v>15</v>
      </c>
      <c r="M103" s="78"/>
    </row>
    <row r="104" spans="1:13" ht="23.25">
      <c r="A104" s="76" t="s">
        <v>219</v>
      </c>
      <c r="B104" s="88"/>
      <c r="C104" s="88"/>
      <c r="D104" s="88"/>
      <c r="E104" s="88"/>
      <c r="F104" s="88"/>
      <c r="G104" s="88"/>
      <c r="H104" s="88"/>
      <c r="I104" s="88"/>
      <c r="J104" s="88">
        <v>52</v>
      </c>
      <c r="K104" s="77">
        <f t="shared" si="10"/>
        <v>52</v>
      </c>
      <c r="L104" s="88">
        <v>20</v>
      </c>
      <c r="M104" s="78" t="s">
        <v>184</v>
      </c>
    </row>
    <row r="105" spans="1:13" s="75" customFormat="1" ht="58.5" customHeight="1">
      <c r="A105" s="32" t="s">
        <v>194</v>
      </c>
      <c r="B105" s="124"/>
      <c r="C105" s="124"/>
      <c r="D105" s="124"/>
      <c r="E105" s="124"/>
      <c r="F105" s="124"/>
      <c r="G105" s="124"/>
      <c r="H105" s="124"/>
      <c r="I105" s="124"/>
      <c r="J105" s="124">
        <v>1</v>
      </c>
      <c r="K105" s="79">
        <f t="shared" si="10"/>
        <v>1</v>
      </c>
      <c r="L105" s="124">
        <v>300</v>
      </c>
      <c r="M105" s="80"/>
    </row>
    <row r="106" spans="1:13" s="75" customFormat="1" ht="23.25">
      <c r="A106" s="76" t="s">
        <v>1</v>
      </c>
      <c r="B106" s="88">
        <f aca="true" t="shared" si="11" ref="B106:J106">SUM(B89:B105)</f>
        <v>0</v>
      </c>
      <c r="C106" s="88">
        <f t="shared" si="11"/>
        <v>0</v>
      </c>
      <c r="D106" s="88">
        <f t="shared" si="11"/>
        <v>0</v>
      </c>
      <c r="E106" s="88">
        <f t="shared" si="11"/>
        <v>0</v>
      </c>
      <c r="F106" s="88">
        <f t="shared" si="11"/>
        <v>0</v>
      </c>
      <c r="G106" s="88">
        <f t="shared" si="11"/>
        <v>0</v>
      </c>
      <c r="H106" s="88">
        <f t="shared" si="11"/>
        <v>0</v>
      </c>
      <c r="I106" s="88">
        <f t="shared" si="11"/>
        <v>0</v>
      </c>
      <c r="J106" s="88">
        <f t="shared" si="11"/>
        <v>112</v>
      </c>
      <c r="K106" s="77">
        <f t="shared" si="10"/>
        <v>112</v>
      </c>
      <c r="L106" s="88">
        <f>SUM(L89:L105)</f>
        <v>845</v>
      </c>
      <c r="M106" s="78"/>
    </row>
    <row r="107" spans="1:13" ht="26.25">
      <c r="A107" s="90" t="s">
        <v>118</v>
      </c>
      <c r="B107" s="42">
        <f aca="true" t="shared" si="12" ref="B107:L107">SUM(B19,B37,B57,B71,B88,B106)</f>
        <v>8</v>
      </c>
      <c r="C107" s="42">
        <f t="shared" si="12"/>
        <v>5</v>
      </c>
      <c r="D107" s="42">
        <f t="shared" si="12"/>
        <v>6</v>
      </c>
      <c r="E107" s="42">
        <f t="shared" si="12"/>
        <v>11</v>
      </c>
      <c r="F107" s="42">
        <f t="shared" si="12"/>
        <v>8</v>
      </c>
      <c r="G107" s="42">
        <f t="shared" si="12"/>
        <v>9</v>
      </c>
      <c r="H107" s="42">
        <f t="shared" si="12"/>
        <v>6</v>
      </c>
      <c r="I107" s="42">
        <f t="shared" si="12"/>
        <v>2</v>
      </c>
      <c r="J107" s="42">
        <f t="shared" si="12"/>
        <v>409</v>
      </c>
      <c r="K107" s="42">
        <f t="shared" si="12"/>
        <v>464</v>
      </c>
      <c r="L107" s="42">
        <f t="shared" si="12"/>
        <v>5905</v>
      </c>
      <c r="M107" s="91"/>
    </row>
    <row r="108" spans="1:13" ht="26.25">
      <c r="A108" s="90" t="s">
        <v>106</v>
      </c>
      <c r="B108" s="165">
        <f>SUM(B107:J107)</f>
        <v>464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40"/>
    </row>
    <row r="109" spans="1:13" ht="26.25">
      <c r="A109" s="92" t="s">
        <v>209</v>
      </c>
      <c r="B109" s="161">
        <f>'[2]6.2นศ.ต่ออาจารย์'!$B$35:$C$35</f>
        <v>1816.01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3"/>
    </row>
    <row r="110" spans="1:13" ht="26.25">
      <c r="A110" s="92" t="s">
        <v>119</v>
      </c>
      <c r="B110" s="161">
        <f>(B108/'[2]6.2นศ.ต่ออาจารย์'!$B$35:$C$35)*100</f>
        <v>25.550520096254974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8"/>
    </row>
    <row r="111" spans="1:13" ht="23.25">
      <c r="A111" s="93" t="s">
        <v>74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5" t="s">
        <v>75</v>
      </c>
    </row>
    <row r="112" spans="1:13" s="96" customFormat="1" ht="26.25">
      <c r="A112" s="147" t="s">
        <v>70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74"/>
      <c r="L112" s="147" t="s">
        <v>230</v>
      </c>
      <c r="M112" s="147"/>
    </row>
    <row r="113" spans="1:13" s="96" customFormat="1" ht="23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82"/>
    </row>
    <row r="114" spans="1:13" ht="23.25">
      <c r="A114" s="97" t="s">
        <v>85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9"/>
    </row>
    <row r="115" spans="1:13" ht="23.25">
      <c r="A115" s="100" t="s">
        <v>86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</row>
    <row r="116" spans="1:13" ht="23.25">
      <c r="A116" s="103" t="s">
        <v>87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</row>
    <row r="117" spans="1:13" ht="23.25">
      <c r="A117" s="103" t="s">
        <v>88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5"/>
    </row>
    <row r="118" spans="1:13" ht="23.25">
      <c r="A118" s="126" t="s">
        <v>213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5"/>
    </row>
    <row r="119" spans="1:13" ht="152.25" customHeight="1">
      <c r="A119" s="173" t="s">
        <v>214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219"/>
    </row>
    <row r="120" spans="1:13" ht="24.75" customHeight="1">
      <c r="A120" s="131" t="s">
        <v>216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220"/>
    </row>
    <row r="121" spans="1:13" ht="152.25" customHeight="1">
      <c r="A121" s="144" t="s">
        <v>222</v>
      </c>
      <c r="B121" s="145"/>
      <c r="C121" s="145"/>
      <c r="D121" s="145"/>
      <c r="E121" s="145"/>
      <c r="F121" s="145"/>
      <c r="G121" s="145"/>
      <c r="H121" s="145" t="s">
        <v>221</v>
      </c>
      <c r="I121" s="145"/>
      <c r="J121" s="145"/>
      <c r="K121" s="145"/>
      <c r="L121" s="145"/>
      <c r="M121" s="146"/>
    </row>
    <row r="122" spans="1:13" s="96" customFormat="1" ht="26.25">
      <c r="A122" s="147" t="s">
        <v>70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74"/>
      <c r="L122" s="147" t="s">
        <v>231</v>
      </c>
      <c r="M122" s="147"/>
    </row>
    <row r="123" spans="1:13" s="96" customFormat="1" ht="23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82"/>
    </row>
    <row r="124" spans="1:13" ht="24.75" customHeight="1">
      <c r="A124" s="221" t="s">
        <v>217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3"/>
    </row>
    <row r="125" spans="1:13" ht="23.25">
      <c r="A125" s="173" t="s">
        <v>218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219"/>
    </row>
    <row r="126" spans="1:13" ht="23.25">
      <c r="A126" s="144" t="s">
        <v>220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6"/>
    </row>
    <row r="127" spans="1:13" ht="23.25">
      <c r="A127" s="74" t="s">
        <v>4</v>
      </c>
      <c r="I127" s="159" t="s">
        <v>5</v>
      </c>
      <c r="J127" s="159"/>
      <c r="K127" s="159"/>
      <c r="L127" s="159"/>
      <c r="M127" s="159"/>
    </row>
    <row r="128" spans="1:13" ht="23.25">
      <c r="A128" s="160" t="s">
        <v>11</v>
      </c>
      <c r="B128" s="160"/>
      <c r="C128" s="160"/>
      <c r="L128" s="164" t="s">
        <v>6</v>
      </c>
      <c r="M128" s="164"/>
    </row>
    <row r="129" spans="1:3" ht="23.25">
      <c r="A129" s="160" t="s">
        <v>12</v>
      </c>
      <c r="B129" s="160"/>
      <c r="C129" s="160"/>
    </row>
  </sheetData>
  <mergeCells count="50">
    <mergeCell ref="A124:M124"/>
    <mergeCell ref="A125:M125"/>
    <mergeCell ref="A126:M126"/>
    <mergeCell ref="A121:G121"/>
    <mergeCell ref="H121:M121"/>
    <mergeCell ref="A122:J122"/>
    <mergeCell ref="L122:M122"/>
    <mergeCell ref="I127:M127"/>
    <mergeCell ref="L6:L7"/>
    <mergeCell ref="A129:C129"/>
    <mergeCell ref="B110:M110"/>
    <mergeCell ref="A128:C128"/>
    <mergeCell ref="B109:M109"/>
    <mergeCell ref="L128:M128"/>
    <mergeCell ref="B108:M108"/>
    <mergeCell ref="B22:J22"/>
    <mergeCell ref="K22:K23"/>
    <mergeCell ref="A1:J1"/>
    <mergeCell ref="L1:M1"/>
    <mergeCell ref="A20:J20"/>
    <mergeCell ref="L20:M20"/>
    <mergeCell ref="J5:M5"/>
    <mergeCell ref="A3:M3"/>
    <mergeCell ref="A4:M4"/>
    <mergeCell ref="B6:J6"/>
    <mergeCell ref="K6:K7"/>
    <mergeCell ref="L22:L23"/>
    <mergeCell ref="A38:J38"/>
    <mergeCell ref="L38:M38"/>
    <mergeCell ref="B40:J40"/>
    <mergeCell ref="K40:K41"/>
    <mergeCell ref="L40:L41"/>
    <mergeCell ref="A58:J58"/>
    <mergeCell ref="L58:M58"/>
    <mergeCell ref="B60:J60"/>
    <mergeCell ref="K60:K61"/>
    <mergeCell ref="L60:L61"/>
    <mergeCell ref="A77:J77"/>
    <mergeCell ref="L77:M77"/>
    <mergeCell ref="B79:J79"/>
    <mergeCell ref="K79:K80"/>
    <mergeCell ref="L79:L80"/>
    <mergeCell ref="A119:M119"/>
    <mergeCell ref="A112:J112"/>
    <mergeCell ref="L112:M112"/>
    <mergeCell ref="A96:J96"/>
    <mergeCell ref="L96:M96"/>
    <mergeCell ref="B98:J98"/>
    <mergeCell ref="K98:K99"/>
    <mergeCell ref="L98:L99"/>
  </mergeCells>
  <printOptions/>
  <pageMargins left="0.6299212598425197" right="0.35433070866141736" top="1.3779527559055118" bottom="0.984251968503937" header="0.5118110236220472" footer="0.31496062992125984"/>
  <pageSetup horizontalDpi="600" verticalDpi="600" orientation="landscape" paperSize="9" scale="78" r:id="rId1"/>
  <headerFooter alignWithMargins="0">
    <oddHeader>&amp;R&amp;"Angsana New,ตัวหนา"&amp;18
</oddHeader>
    <oddFooter>&amp;Cหน้า 4-&amp;P</oddFooter>
  </headerFooter>
  <rowBreaks count="7" manualBreakCount="7">
    <brk id="19" max="12" man="1"/>
    <brk id="37" max="12" man="1"/>
    <brk id="57" max="12" man="1"/>
    <brk id="76" max="12" man="1"/>
    <brk id="95" max="12" man="1"/>
    <brk id="111" max="12" man="1"/>
    <brk id="1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7">
      <selection activeCell="B12" sqref="B12"/>
    </sheetView>
  </sheetViews>
  <sheetFormatPr defaultColWidth="9.140625" defaultRowHeight="21.75"/>
  <cols>
    <col min="1" max="1" width="46.8515625" style="74" customWidth="1"/>
    <col min="2" max="2" width="8.140625" style="74" customWidth="1"/>
    <col min="3" max="3" width="15.00390625" style="74" customWidth="1"/>
    <col min="4" max="4" width="14.57421875" style="74" bestFit="1" customWidth="1"/>
    <col min="5" max="5" width="8.421875" style="74" customWidth="1"/>
    <col min="6" max="6" width="8.140625" style="74" customWidth="1"/>
    <col min="7" max="10" width="8.8515625" style="74" customWidth="1"/>
    <col min="11" max="11" width="15.00390625" style="74" customWidth="1"/>
    <col min="12" max="12" width="11.421875" style="82" customWidth="1"/>
    <col min="13" max="13" width="0.13671875" style="74" hidden="1" customWidth="1"/>
    <col min="14" max="16384" width="9.140625" style="74" customWidth="1"/>
  </cols>
  <sheetData>
    <row r="1" spans="1:12" ht="26.25">
      <c r="A1" s="147" t="s">
        <v>70</v>
      </c>
      <c r="B1" s="147"/>
      <c r="C1" s="147"/>
      <c r="D1" s="147"/>
      <c r="E1" s="147"/>
      <c r="F1" s="147"/>
      <c r="G1" s="147"/>
      <c r="H1" s="147"/>
      <c r="I1" s="147"/>
      <c r="J1" s="147" t="s">
        <v>205</v>
      </c>
      <c r="K1" s="147"/>
      <c r="L1" s="147"/>
    </row>
    <row r="3" spans="1:13" ht="26.25">
      <c r="A3" s="156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77"/>
    </row>
    <row r="4" spans="1:13" ht="26.25" customHeight="1">
      <c r="A4" s="136" t="s">
        <v>120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111"/>
    </row>
    <row r="5" spans="1:13" ht="26.25" customHeight="1">
      <c r="A5" s="33" t="s">
        <v>171</v>
      </c>
      <c r="B5" s="34"/>
      <c r="C5" s="34"/>
      <c r="D5" s="34"/>
      <c r="E5" s="34"/>
      <c r="F5" s="34"/>
      <c r="G5" s="34"/>
      <c r="H5" s="34"/>
      <c r="I5" s="34"/>
      <c r="J5" s="127" t="s">
        <v>135</v>
      </c>
      <c r="K5" s="127"/>
      <c r="L5" s="128"/>
      <c r="M5" s="111"/>
    </row>
    <row r="6" spans="1:13" ht="23.25">
      <c r="A6" s="112"/>
      <c r="B6" s="176"/>
      <c r="C6" s="176"/>
      <c r="D6" s="176"/>
      <c r="E6" s="176"/>
      <c r="F6" s="176"/>
      <c r="G6" s="176"/>
      <c r="H6" s="176"/>
      <c r="I6" s="41"/>
      <c r="J6" s="127"/>
      <c r="K6" s="127"/>
      <c r="L6" s="128"/>
      <c r="M6" s="111"/>
    </row>
    <row r="7" spans="1:13" s="75" customFormat="1" ht="25.5" customHeight="1">
      <c r="A7" s="171" t="s">
        <v>89</v>
      </c>
      <c r="B7" s="129" t="s">
        <v>28</v>
      </c>
      <c r="C7" s="130"/>
      <c r="D7" s="166"/>
      <c r="E7" s="129" t="s">
        <v>29</v>
      </c>
      <c r="F7" s="130"/>
      <c r="G7" s="130"/>
      <c r="H7" s="130"/>
      <c r="I7" s="130"/>
      <c r="J7" s="166"/>
      <c r="K7" s="169" t="s">
        <v>31</v>
      </c>
      <c r="L7" s="14" t="s">
        <v>3</v>
      </c>
      <c r="M7" s="135" t="s">
        <v>3</v>
      </c>
    </row>
    <row r="8" spans="1:13" s="75" customFormat="1" ht="53.25" customHeight="1">
      <c r="A8" s="172"/>
      <c r="B8" s="13" t="s">
        <v>27</v>
      </c>
      <c r="C8" s="13" t="s">
        <v>121</v>
      </c>
      <c r="D8" s="13" t="s">
        <v>1</v>
      </c>
      <c r="E8" s="13" t="s">
        <v>122</v>
      </c>
      <c r="F8" s="13" t="s">
        <v>30</v>
      </c>
      <c r="G8" s="13" t="s">
        <v>69</v>
      </c>
      <c r="H8" s="13" t="s">
        <v>123</v>
      </c>
      <c r="I8" s="13" t="s">
        <v>78</v>
      </c>
      <c r="J8" s="13" t="s">
        <v>1</v>
      </c>
      <c r="K8" s="170"/>
      <c r="L8" s="17"/>
      <c r="M8" s="135"/>
    </row>
    <row r="9" spans="1:13" ht="25.5" customHeight="1">
      <c r="A9" s="76" t="s">
        <v>149</v>
      </c>
      <c r="B9" s="77"/>
      <c r="C9" s="113">
        <v>60000</v>
      </c>
      <c r="D9" s="113">
        <f aca="true" t="shared" si="0" ref="D9:D15">SUM(B9:C9)</f>
        <v>60000</v>
      </c>
      <c r="E9" s="113"/>
      <c r="F9" s="113"/>
      <c r="G9" s="113"/>
      <c r="H9" s="113">
        <v>1800</v>
      </c>
      <c r="I9" s="113">
        <v>1080</v>
      </c>
      <c r="J9" s="113">
        <f aca="true" t="shared" si="1" ref="J9:J36">SUM(E9:I9)</f>
        <v>2880</v>
      </c>
      <c r="K9" s="114">
        <f aca="true" t="shared" si="2" ref="K9:K36">SUM(D9,J9)</f>
        <v>62880</v>
      </c>
      <c r="L9" s="78"/>
      <c r="M9" s="81"/>
    </row>
    <row r="10" spans="1:13" ht="25.5" customHeight="1">
      <c r="A10" s="76" t="s">
        <v>150</v>
      </c>
      <c r="B10" s="77"/>
      <c r="C10" s="113">
        <v>4340</v>
      </c>
      <c r="D10" s="113">
        <f t="shared" si="0"/>
        <v>4340</v>
      </c>
      <c r="E10" s="113"/>
      <c r="F10" s="113">
        <v>500</v>
      </c>
      <c r="G10" s="113">
        <v>1000</v>
      </c>
      <c r="H10" s="113">
        <v>360</v>
      </c>
      <c r="I10" s="113"/>
      <c r="J10" s="113">
        <f t="shared" si="1"/>
        <v>1860</v>
      </c>
      <c r="K10" s="114">
        <f t="shared" si="2"/>
        <v>6200</v>
      </c>
      <c r="L10" s="78"/>
      <c r="M10" s="81"/>
    </row>
    <row r="11" spans="1:13" ht="25.5" customHeight="1">
      <c r="A11" s="76" t="s">
        <v>232</v>
      </c>
      <c r="B11" s="77"/>
      <c r="C11" s="113">
        <v>100000</v>
      </c>
      <c r="D11" s="113">
        <f t="shared" si="0"/>
        <v>100000</v>
      </c>
      <c r="E11" s="113"/>
      <c r="F11" s="113">
        <v>1000</v>
      </c>
      <c r="G11" s="113">
        <v>3500</v>
      </c>
      <c r="H11" s="113">
        <v>3780</v>
      </c>
      <c r="I11" s="113">
        <v>540</v>
      </c>
      <c r="J11" s="113">
        <f t="shared" si="1"/>
        <v>8820</v>
      </c>
      <c r="K11" s="114">
        <f t="shared" si="2"/>
        <v>108820</v>
      </c>
      <c r="L11" s="78"/>
      <c r="M11" s="81"/>
    </row>
    <row r="12" spans="1:13" ht="25.5" customHeight="1">
      <c r="A12" s="76" t="s">
        <v>151</v>
      </c>
      <c r="B12" s="77"/>
      <c r="C12" s="113">
        <v>74785</v>
      </c>
      <c r="D12" s="113">
        <f t="shared" si="0"/>
        <v>74785</v>
      </c>
      <c r="E12" s="113"/>
      <c r="F12" s="113">
        <v>1000</v>
      </c>
      <c r="G12" s="113">
        <v>3500</v>
      </c>
      <c r="H12" s="113">
        <v>8400</v>
      </c>
      <c r="I12" s="113"/>
      <c r="J12" s="113">
        <f t="shared" si="1"/>
        <v>12900</v>
      </c>
      <c r="K12" s="114">
        <f t="shared" si="2"/>
        <v>87685</v>
      </c>
      <c r="L12" s="78"/>
      <c r="M12" s="81"/>
    </row>
    <row r="13" spans="1:13" ht="25.5" customHeight="1">
      <c r="A13" s="76" t="s">
        <v>152</v>
      </c>
      <c r="B13" s="77"/>
      <c r="C13" s="113">
        <v>25600</v>
      </c>
      <c r="D13" s="113">
        <f t="shared" si="0"/>
        <v>25600</v>
      </c>
      <c r="E13" s="113"/>
      <c r="F13" s="113">
        <v>1000</v>
      </c>
      <c r="G13" s="113">
        <v>10000</v>
      </c>
      <c r="H13" s="113">
        <v>540</v>
      </c>
      <c r="I13" s="113"/>
      <c r="J13" s="113">
        <f t="shared" si="1"/>
        <v>11540</v>
      </c>
      <c r="K13" s="114">
        <f t="shared" si="2"/>
        <v>37140</v>
      </c>
      <c r="L13" s="78"/>
      <c r="M13" s="81"/>
    </row>
    <row r="14" spans="1:13" ht="25.5" customHeight="1">
      <c r="A14" s="76" t="s">
        <v>153</v>
      </c>
      <c r="B14" s="77"/>
      <c r="C14" s="113">
        <v>12000</v>
      </c>
      <c r="D14" s="113">
        <f t="shared" si="0"/>
        <v>12000</v>
      </c>
      <c r="E14" s="113"/>
      <c r="F14" s="113">
        <v>1000</v>
      </c>
      <c r="G14" s="113">
        <v>5000</v>
      </c>
      <c r="H14" s="113">
        <v>1800</v>
      </c>
      <c r="I14" s="113"/>
      <c r="J14" s="113">
        <f t="shared" si="1"/>
        <v>7800</v>
      </c>
      <c r="K14" s="114">
        <f t="shared" si="2"/>
        <v>19800</v>
      </c>
      <c r="L14" s="78"/>
      <c r="M14" s="81"/>
    </row>
    <row r="15" spans="1:13" ht="25.5" customHeight="1">
      <c r="A15" s="76" t="s">
        <v>154</v>
      </c>
      <c r="B15" s="77"/>
      <c r="C15" s="113">
        <v>5000</v>
      </c>
      <c r="D15" s="113">
        <f t="shared" si="0"/>
        <v>5000</v>
      </c>
      <c r="E15" s="113"/>
      <c r="F15" s="113"/>
      <c r="G15" s="113">
        <v>3500</v>
      </c>
      <c r="H15" s="113">
        <v>1880</v>
      </c>
      <c r="I15" s="113"/>
      <c r="J15" s="113">
        <f t="shared" si="1"/>
        <v>5380</v>
      </c>
      <c r="K15" s="114">
        <f t="shared" si="2"/>
        <v>10380</v>
      </c>
      <c r="L15" s="78"/>
      <c r="M15" s="81"/>
    </row>
    <row r="16" spans="1:13" ht="25.5" customHeight="1">
      <c r="A16" s="76" t="s">
        <v>155</v>
      </c>
      <c r="B16" s="77"/>
      <c r="C16" s="113">
        <v>44210</v>
      </c>
      <c r="D16" s="113">
        <f>SUM(B16:C16)</f>
        <v>44210</v>
      </c>
      <c r="E16" s="113"/>
      <c r="F16" s="113"/>
      <c r="G16" s="113"/>
      <c r="H16" s="113"/>
      <c r="I16" s="113">
        <v>4500</v>
      </c>
      <c r="J16" s="113">
        <f t="shared" si="1"/>
        <v>4500</v>
      </c>
      <c r="K16" s="114">
        <f t="shared" si="2"/>
        <v>48710</v>
      </c>
      <c r="L16" s="78"/>
      <c r="M16" s="81"/>
    </row>
    <row r="17" spans="1:13" ht="25.5" customHeight="1">
      <c r="A17" s="76" t="s">
        <v>156</v>
      </c>
      <c r="B17" s="77"/>
      <c r="C17" s="113">
        <v>70394</v>
      </c>
      <c r="D17" s="113">
        <f aca="true" t="shared" si="3" ref="D17:D46">SUM(B17:C17)</f>
        <v>70394</v>
      </c>
      <c r="E17" s="113"/>
      <c r="F17" s="113">
        <v>500</v>
      </c>
      <c r="G17" s="113"/>
      <c r="H17" s="113">
        <v>1800</v>
      </c>
      <c r="I17" s="113"/>
      <c r="J17" s="113">
        <f t="shared" si="1"/>
        <v>2300</v>
      </c>
      <c r="K17" s="114">
        <f t="shared" si="2"/>
        <v>72694</v>
      </c>
      <c r="L17" s="78"/>
      <c r="M17" s="81"/>
    </row>
    <row r="18" spans="1:13" ht="25.5" customHeight="1">
      <c r="A18" s="76" t="s">
        <v>157</v>
      </c>
      <c r="B18" s="77"/>
      <c r="C18" s="113">
        <v>18000</v>
      </c>
      <c r="D18" s="113">
        <f t="shared" si="3"/>
        <v>18000</v>
      </c>
      <c r="E18" s="113">
        <v>1200</v>
      </c>
      <c r="F18" s="113"/>
      <c r="G18" s="113">
        <v>1000</v>
      </c>
      <c r="H18" s="113">
        <v>1080</v>
      </c>
      <c r="I18" s="113"/>
      <c r="J18" s="113">
        <f t="shared" si="1"/>
        <v>3280</v>
      </c>
      <c r="K18" s="114">
        <f t="shared" si="2"/>
        <v>21280</v>
      </c>
      <c r="L18" s="78"/>
      <c r="M18" s="81"/>
    </row>
    <row r="19" spans="1:13" ht="25.5" customHeight="1">
      <c r="A19" s="147" t="s">
        <v>70</v>
      </c>
      <c r="B19" s="147"/>
      <c r="C19" s="147"/>
      <c r="D19" s="147"/>
      <c r="E19" s="147"/>
      <c r="F19" s="147"/>
      <c r="G19" s="147"/>
      <c r="H19" s="147"/>
      <c r="I19" s="147"/>
      <c r="J19" s="142" t="s">
        <v>204</v>
      </c>
      <c r="K19" s="142"/>
      <c r="L19" s="142"/>
      <c r="M19" s="115"/>
    </row>
    <row r="20" ht="25.5" customHeight="1">
      <c r="M20" s="81"/>
    </row>
    <row r="21" spans="1:13" s="75" customFormat="1" ht="25.5" customHeight="1">
      <c r="A21" s="12" t="s">
        <v>89</v>
      </c>
      <c r="B21" s="143" t="s">
        <v>28</v>
      </c>
      <c r="C21" s="133"/>
      <c r="D21" s="134"/>
      <c r="E21" s="143" t="s">
        <v>29</v>
      </c>
      <c r="F21" s="133"/>
      <c r="G21" s="133"/>
      <c r="H21" s="133"/>
      <c r="I21" s="133"/>
      <c r="J21" s="134"/>
      <c r="K21" s="13" t="s">
        <v>31</v>
      </c>
      <c r="L21" s="14" t="s">
        <v>3</v>
      </c>
      <c r="M21" s="135" t="s">
        <v>3</v>
      </c>
    </row>
    <row r="22" spans="1:13" s="75" customFormat="1" ht="53.25" customHeight="1">
      <c r="A22" s="15"/>
      <c r="B22" s="13" t="s">
        <v>27</v>
      </c>
      <c r="C22" s="13" t="s">
        <v>121</v>
      </c>
      <c r="D22" s="13" t="s">
        <v>1</v>
      </c>
      <c r="E22" s="13" t="s">
        <v>122</v>
      </c>
      <c r="F22" s="13" t="s">
        <v>30</v>
      </c>
      <c r="G22" s="13" t="s">
        <v>69</v>
      </c>
      <c r="H22" s="13" t="s">
        <v>123</v>
      </c>
      <c r="I22" s="13" t="s">
        <v>78</v>
      </c>
      <c r="J22" s="13" t="s">
        <v>1</v>
      </c>
      <c r="K22" s="16"/>
      <c r="L22" s="17"/>
      <c r="M22" s="135"/>
    </row>
    <row r="23" spans="1:13" ht="25.5" customHeight="1">
      <c r="A23" s="76" t="s">
        <v>158</v>
      </c>
      <c r="B23" s="77"/>
      <c r="C23" s="113">
        <v>51500</v>
      </c>
      <c r="D23" s="113">
        <f t="shared" si="3"/>
        <v>51500</v>
      </c>
      <c r="E23" s="113">
        <v>1200</v>
      </c>
      <c r="F23" s="113">
        <v>1000</v>
      </c>
      <c r="G23" s="113"/>
      <c r="H23" s="113">
        <v>400</v>
      </c>
      <c r="I23" s="113">
        <v>9000</v>
      </c>
      <c r="J23" s="113">
        <f t="shared" si="1"/>
        <v>11600</v>
      </c>
      <c r="K23" s="114">
        <f t="shared" si="2"/>
        <v>63100</v>
      </c>
      <c r="L23" s="78"/>
      <c r="M23" s="81"/>
    </row>
    <row r="24" spans="1:13" ht="25.5" customHeight="1">
      <c r="A24" s="76" t="s">
        <v>159</v>
      </c>
      <c r="B24" s="77"/>
      <c r="C24" s="113">
        <v>13900</v>
      </c>
      <c r="D24" s="113">
        <f t="shared" si="3"/>
        <v>13900</v>
      </c>
      <c r="E24" s="113">
        <v>1200</v>
      </c>
      <c r="F24" s="113"/>
      <c r="G24" s="113">
        <v>1200</v>
      </c>
      <c r="H24" s="113">
        <v>540</v>
      </c>
      <c r="I24" s="113">
        <v>540</v>
      </c>
      <c r="J24" s="113">
        <f t="shared" si="1"/>
        <v>3480</v>
      </c>
      <c r="K24" s="114">
        <f t="shared" si="2"/>
        <v>17380</v>
      </c>
      <c r="L24" s="78"/>
      <c r="M24" s="81"/>
    </row>
    <row r="25" spans="1:13" ht="25.5" customHeight="1">
      <c r="A25" s="76" t="s">
        <v>160</v>
      </c>
      <c r="B25" s="77"/>
      <c r="C25" s="113">
        <v>15815</v>
      </c>
      <c r="D25" s="113">
        <f t="shared" si="3"/>
        <v>15815</v>
      </c>
      <c r="E25" s="113"/>
      <c r="F25" s="113">
        <v>1000</v>
      </c>
      <c r="G25" s="113">
        <v>1000</v>
      </c>
      <c r="H25" s="113">
        <v>360</v>
      </c>
      <c r="I25" s="113"/>
      <c r="J25" s="113">
        <f t="shared" si="1"/>
        <v>2360</v>
      </c>
      <c r="K25" s="114">
        <f t="shared" si="2"/>
        <v>18175</v>
      </c>
      <c r="L25" s="78"/>
      <c r="M25" s="81"/>
    </row>
    <row r="26" spans="1:13" ht="25.5" customHeight="1">
      <c r="A26" s="76" t="s">
        <v>161</v>
      </c>
      <c r="B26" s="77"/>
      <c r="C26" s="113">
        <v>17900</v>
      </c>
      <c r="D26" s="113">
        <f t="shared" si="3"/>
        <v>17900</v>
      </c>
      <c r="E26" s="113">
        <v>1200</v>
      </c>
      <c r="F26" s="113"/>
      <c r="G26" s="113">
        <v>1500</v>
      </c>
      <c r="H26" s="113">
        <v>2160</v>
      </c>
      <c r="I26" s="113">
        <v>540</v>
      </c>
      <c r="J26" s="113">
        <f t="shared" si="1"/>
        <v>5400</v>
      </c>
      <c r="K26" s="114">
        <f t="shared" si="2"/>
        <v>23300</v>
      </c>
      <c r="L26" s="78"/>
      <c r="M26" s="81"/>
    </row>
    <row r="27" spans="1:13" ht="25.5" customHeight="1">
      <c r="A27" s="76" t="s">
        <v>162</v>
      </c>
      <c r="B27" s="77"/>
      <c r="C27" s="113">
        <v>10292</v>
      </c>
      <c r="D27" s="113">
        <f t="shared" si="3"/>
        <v>10292</v>
      </c>
      <c r="E27" s="113"/>
      <c r="F27" s="113"/>
      <c r="G27" s="113"/>
      <c r="H27" s="113">
        <v>720</v>
      </c>
      <c r="I27" s="113">
        <v>450</v>
      </c>
      <c r="J27" s="113">
        <f t="shared" si="1"/>
        <v>1170</v>
      </c>
      <c r="K27" s="114">
        <f t="shared" si="2"/>
        <v>11462</v>
      </c>
      <c r="L27" s="78"/>
      <c r="M27" s="81"/>
    </row>
    <row r="28" spans="1:13" ht="25.5" customHeight="1">
      <c r="A28" s="76" t="s">
        <v>163</v>
      </c>
      <c r="B28" s="88"/>
      <c r="C28" s="116">
        <v>25100</v>
      </c>
      <c r="D28" s="116">
        <f t="shared" si="3"/>
        <v>25100</v>
      </c>
      <c r="E28" s="116"/>
      <c r="F28" s="116"/>
      <c r="G28" s="116">
        <v>1000</v>
      </c>
      <c r="H28" s="116">
        <v>1440</v>
      </c>
      <c r="I28" s="116"/>
      <c r="J28" s="113">
        <f t="shared" si="1"/>
        <v>2440</v>
      </c>
      <c r="K28" s="114">
        <f t="shared" si="2"/>
        <v>27540</v>
      </c>
      <c r="L28" s="78"/>
      <c r="M28" s="81"/>
    </row>
    <row r="29" spans="1:13" ht="25.5" customHeight="1">
      <c r="A29" s="76" t="s">
        <v>164</v>
      </c>
      <c r="B29" s="88"/>
      <c r="C29" s="116">
        <v>20000</v>
      </c>
      <c r="D29" s="116">
        <f t="shared" si="3"/>
        <v>20000</v>
      </c>
      <c r="E29" s="116"/>
      <c r="F29" s="116"/>
      <c r="G29" s="116">
        <v>1000</v>
      </c>
      <c r="H29" s="116">
        <v>900</v>
      </c>
      <c r="I29" s="116"/>
      <c r="J29" s="113">
        <f t="shared" si="1"/>
        <v>1900</v>
      </c>
      <c r="K29" s="114">
        <f t="shared" si="2"/>
        <v>21900</v>
      </c>
      <c r="L29" s="78"/>
      <c r="M29" s="81"/>
    </row>
    <row r="30" spans="1:13" ht="25.5" customHeight="1">
      <c r="A30" s="76" t="s">
        <v>165</v>
      </c>
      <c r="B30" s="88"/>
      <c r="C30" s="116">
        <v>20000</v>
      </c>
      <c r="D30" s="116">
        <f t="shared" si="3"/>
        <v>20000</v>
      </c>
      <c r="E30" s="116"/>
      <c r="F30" s="116"/>
      <c r="G30" s="116">
        <v>1000</v>
      </c>
      <c r="H30" s="116">
        <v>720</v>
      </c>
      <c r="I30" s="116"/>
      <c r="J30" s="113">
        <f t="shared" si="1"/>
        <v>1720</v>
      </c>
      <c r="K30" s="114">
        <f t="shared" si="2"/>
        <v>21720</v>
      </c>
      <c r="L30" s="78"/>
      <c r="M30" s="81"/>
    </row>
    <row r="31" spans="1:13" ht="25.5" customHeight="1">
      <c r="A31" s="76" t="s">
        <v>223</v>
      </c>
      <c r="B31" s="88"/>
      <c r="C31" s="116">
        <v>14159</v>
      </c>
      <c r="D31" s="116">
        <f t="shared" si="3"/>
        <v>14159</v>
      </c>
      <c r="E31" s="116"/>
      <c r="F31" s="116"/>
      <c r="G31" s="116">
        <v>1000</v>
      </c>
      <c r="H31" s="116">
        <v>900</v>
      </c>
      <c r="I31" s="116"/>
      <c r="J31" s="113">
        <f t="shared" si="1"/>
        <v>1900</v>
      </c>
      <c r="K31" s="114">
        <f t="shared" si="2"/>
        <v>16059</v>
      </c>
      <c r="L31" s="78"/>
      <c r="M31" s="81"/>
    </row>
    <row r="32" spans="1:13" ht="25.5" customHeight="1">
      <c r="A32" s="76" t="s">
        <v>166</v>
      </c>
      <c r="B32" s="88"/>
      <c r="C32" s="116">
        <v>18437</v>
      </c>
      <c r="D32" s="116">
        <f t="shared" si="3"/>
        <v>18437</v>
      </c>
      <c r="E32" s="116"/>
      <c r="F32" s="116">
        <v>1000</v>
      </c>
      <c r="G32" s="116"/>
      <c r="H32" s="116">
        <v>1440</v>
      </c>
      <c r="I32" s="116"/>
      <c r="J32" s="113">
        <f t="shared" si="1"/>
        <v>2440</v>
      </c>
      <c r="K32" s="114">
        <f t="shared" si="2"/>
        <v>20877</v>
      </c>
      <c r="L32" s="78"/>
      <c r="M32" s="81"/>
    </row>
    <row r="33" spans="1:13" ht="25.5" customHeight="1">
      <c r="A33" s="76" t="s">
        <v>167</v>
      </c>
      <c r="B33" s="88"/>
      <c r="C33" s="116">
        <v>83200</v>
      </c>
      <c r="D33" s="116">
        <f t="shared" si="3"/>
        <v>83200</v>
      </c>
      <c r="E33" s="116"/>
      <c r="F33" s="116"/>
      <c r="G33" s="116"/>
      <c r="H33" s="116"/>
      <c r="I33" s="116"/>
      <c r="J33" s="113">
        <f t="shared" si="1"/>
        <v>0</v>
      </c>
      <c r="K33" s="114">
        <f t="shared" si="2"/>
        <v>83200</v>
      </c>
      <c r="L33" s="78"/>
      <c r="M33" s="81"/>
    </row>
    <row r="34" spans="1:13" ht="25.5" customHeight="1">
      <c r="A34" s="76" t="s">
        <v>168</v>
      </c>
      <c r="B34" s="88"/>
      <c r="C34" s="116">
        <v>537</v>
      </c>
      <c r="D34" s="116">
        <f t="shared" si="3"/>
        <v>537</v>
      </c>
      <c r="E34" s="116"/>
      <c r="F34" s="116"/>
      <c r="G34" s="116"/>
      <c r="H34" s="116"/>
      <c r="I34" s="116"/>
      <c r="J34" s="113">
        <f t="shared" si="1"/>
        <v>0</v>
      </c>
      <c r="K34" s="114">
        <f t="shared" si="2"/>
        <v>537</v>
      </c>
      <c r="L34" s="78"/>
      <c r="M34" s="81"/>
    </row>
    <row r="35" spans="1:13" ht="25.5" customHeight="1">
      <c r="A35" s="76" t="s">
        <v>169</v>
      </c>
      <c r="B35" s="88"/>
      <c r="C35" s="116">
        <v>520</v>
      </c>
      <c r="D35" s="116">
        <f t="shared" si="3"/>
        <v>520</v>
      </c>
      <c r="E35" s="116"/>
      <c r="F35" s="116"/>
      <c r="G35" s="116"/>
      <c r="H35" s="116"/>
      <c r="I35" s="116"/>
      <c r="J35" s="113">
        <f t="shared" si="1"/>
        <v>0</v>
      </c>
      <c r="K35" s="114">
        <f t="shared" si="2"/>
        <v>520</v>
      </c>
      <c r="L35" s="78"/>
      <c r="M35" s="81"/>
    </row>
    <row r="36" spans="1:13" s="89" customFormat="1" ht="26.25">
      <c r="A36" s="76" t="s">
        <v>170</v>
      </c>
      <c r="B36" s="88"/>
      <c r="C36" s="116">
        <v>1534</v>
      </c>
      <c r="D36" s="116">
        <f t="shared" si="3"/>
        <v>1534</v>
      </c>
      <c r="E36" s="116"/>
      <c r="F36" s="116"/>
      <c r="G36" s="116"/>
      <c r="H36" s="116"/>
      <c r="I36" s="116"/>
      <c r="J36" s="113">
        <f t="shared" si="1"/>
        <v>0</v>
      </c>
      <c r="K36" s="114">
        <f t="shared" si="2"/>
        <v>1534</v>
      </c>
      <c r="L36" s="78"/>
      <c r="M36" s="92"/>
    </row>
    <row r="37" spans="1:13" ht="25.5" customHeight="1">
      <c r="A37" s="147" t="s">
        <v>70</v>
      </c>
      <c r="B37" s="147"/>
      <c r="C37" s="147"/>
      <c r="D37" s="147"/>
      <c r="E37" s="147"/>
      <c r="F37" s="147"/>
      <c r="G37" s="147"/>
      <c r="H37" s="147"/>
      <c r="I37" s="147"/>
      <c r="J37" s="142" t="s">
        <v>203</v>
      </c>
      <c r="K37" s="142"/>
      <c r="L37" s="142"/>
      <c r="M37" s="115"/>
    </row>
    <row r="38" ht="25.5" customHeight="1">
      <c r="M38" s="81"/>
    </row>
    <row r="39" spans="1:13" s="75" customFormat="1" ht="25.5" customHeight="1">
      <c r="A39" s="12" t="s">
        <v>89</v>
      </c>
      <c r="B39" s="143" t="s">
        <v>28</v>
      </c>
      <c r="C39" s="133"/>
      <c r="D39" s="134"/>
      <c r="E39" s="143" t="s">
        <v>29</v>
      </c>
      <c r="F39" s="133"/>
      <c r="G39" s="133"/>
      <c r="H39" s="133"/>
      <c r="I39" s="133"/>
      <c r="J39" s="134"/>
      <c r="K39" s="13" t="s">
        <v>31</v>
      </c>
      <c r="L39" s="14" t="s">
        <v>3</v>
      </c>
      <c r="M39" s="135" t="s">
        <v>3</v>
      </c>
    </row>
    <row r="40" spans="1:13" s="75" customFormat="1" ht="53.25" customHeight="1">
      <c r="A40" s="15"/>
      <c r="B40" s="13" t="s">
        <v>27</v>
      </c>
      <c r="C40" s="13" t="s">
        <v>121</v>
      </c>
      <c r="D40" s="13" t="s">
        <v>1</v>
      </c>
      <c r="E40" s="13" t="s">
        <v>122</v>
      </c>
      <c r="F40" s="13" t="s">
        <v>30</v>
      </c>
      <c r="G40" s="13" t="s">
        <v>69</v>
      </c>
      <c r="H40" s="13" t="s">
        <v>123</v>
      </c>
      <c r="I40" s="13" t="s">
        <v>78</v>
      </c>
      <c r="J40" s="13" t="s">
        <v>1</v>
      </c>
      <c r="K40" s="16"/>
      <c r="L40" s="17"/>
      <c r="M40" s="135"/>
    </row>
    <row r="41" spans="1:13" ht="26.25">
      <c r="A41" s="76" t="s">
        <v>172</v>
      </c>
      <c r="B41" s="88"/>
      <c r="C41" s="116">
        <v>19200</v>
      </c>
      <c r="D41" s="116">
        <f t="shared" si="3"/>
        <v>19200</v>
      </c>
      <c r="E41" s="88"/>
      <c r="F41" s="88">
        <v>500</v>
      </c>
      <c r="G41" s="88"/>
      <c r="H41" s="88"/>
      <c r="I41" s="88"/>
      <c r="J41" s="77">
        <f aca="true" t="shared" si="4" ref="J41:J46">SUM(E41:I41)</f>
        <v>500</v>
      </c>
      <c r="K41" s="114">
        <f aca="true" t="shared" si="5" ref="K41:K46">SUM(D41,J41)</f>
        <v>19700</v>
      </c>
      <c r="L41" s="78"/>
      <c r="M41" s="35"/>
    </row>
    <row r="42" spans="1:13" ht="26.25">
      <c r="A42" s="76" t="s">
        <v>199</v>
      </c>
      <c r="B42" s="88"/>
      <c r="C42" s="116">
        <v>130000</v>
      </c>
      <c r="D42" s="116">
        <f t="shared" si="3"/>
        <v>130000</v>
      </c>
      <c r="E42" s="88"/>
      <c r="F42" s="88"/>
      <c r="G42" s="88"/>
      <c r="H42" s="88"/>
      <c r="I42" s="88"/>
      <c r="J42" s="77">
        <f t="shared" si="4"/>
        <v>0</v>
      </c>
      <c r="K42" s="114">
        <f t="shared" si="5"/>
        <v>130000</v>
      </c>
      <c r="L42" s="78"/>
      <c r="M42" s="117"/>
    </row>
    <row r="43" spans="1:13" ht="26.25">
      <c r="A43" s="76" t="s">
        <v>206</v>
      </c>
      <c r="B43" s="88"/>
      <c r="C43" s="116">
        <v>30000</v>
      </c>
      <c r="D43" s="116">
        <f t="shared" si="3"/>
        <v>30000</v>
      </c>
      <c r="E43" s="88"/>
      <c r="F43" s="88"/>
      <c r="G43" s="88"/>
      <c r="H43" s="88"/>
      <c r="I43" s="88"/>
      <c r="J43" s="77">
        <f t="shared" si="4"/>
        <v>0</v>
      </c>
      <c r="K43" s="114">
        <f t="shared" si="5"/>
        <v>30000</v>
      </c>
      <c r="L43" s="78"/>
      <c r="M43" s="117"/>
    </row>
    <row r="44" spans="1:13" ht="26.25">
      <c r="A44" s="76" t="s">
        <v>200</v>
      </c>
      <c r="B44" s="88"/>
      <c r="C44" s="118">
        <v>28659.5</v>
      </c>
      <c r="D44" s="118">
        <f t="shared" si="3"/>
        <v>28659.5</v>
      </c>
      <c r="E44" s="88"/>
      <c r="F44" s="88"/>
      <c r="G44" s="88"/>
      <c r="H44" s="88"/>
      <c r="I44" s="88"/>
      <c r="J44" s="77">
        <f t="shared" si="4"/>
        <v>0</v>
      </c>
      <c r="K44" s="119">
        <f t="shared" si="5"/>
        <v>28659.5</v>
      </c>
      <c r="L44" s="78"/>
      <c r="M44" s="117"/>
    </row>
    <row r="45" spans="1:13" ht="26.25">
      <c r="A45" s="76" t="s">
        <v>201</v>
      </c>
      <c r="B45" s="88"/>
      <c r="C45" s="116">
        <v>114358</v>
      </c>
      <c r="D45" s="116">
        <f t="shared" si="3"/>
        <v>114358</v>
      </c>
      <c r="E45" s="88"/>
      <c r="F45" s="88"/>
      <c r="G45" s="88"/>
      <c r="H45" s="88"/>
      <c r="I45" s="88"/>
      <c r="J45" s="77">
        <f t="shared" si="4"/>
        <v>0</v>
      </c>
      <c r="K45" s="114">
        <f t="shared" si="5"/>
        <v>114358</v>
      </c>
      <c r="L45" s="78"/>
      <c r="M45" s="117"/>
    </row>
    <row r="46" spans="1:13" ht="26.25">
      <c r="A46" s="76" t="s">
        <v>207</v>
      </c>
      <c r="B46" s="88"/>
      <c r="C46" s="120">
        <v>659653</v>
      </c>
      <c r="D46" s="116">
        <f t="shared" si="3"/>
        <v>659653</v>
      </c>
      <c r="E46" s="88"/>
      <c r="F46" s="88"/>
      <c r="G46" s="88"/>
      <c r="H46" s="88"/>
      <c r="I46" s="88"/>
      <c r="J46" s="77">
        <f t="shared" si="4"/>
        <v>0</v>
      </c>
      <c r="K46" s="114">
        <f t="shared" si="5"/>
        <v>659653</v>
      </c>
      <c r="L46" s="78"/>
      <c r="M46" s="117"/>
    </row>
    <row r="47" spans="1:13" ht="26.25">
      <c r="A47" s="90" t="s">
        <v>91</v>
      </c>
      <c r="B47" s="42">
        <f aca="true" t="shared" si="6" ref="B47:K47">SUM(B9:B46)</f>
        <v>0</v>
      </c>
      <c r="C47" s="121">
        <f t="shared" si="6"/>
        <v>1689093.5</v>
      </c>
      <c r="D47" s="121">
        <f t="shared" si="6"/>
        <v>1689093.5</v>
      </c>
      <c r="E47" s="122">
        <f t="shared" si="6"/>
        <v>4800</v>
      </c>
      <c r="F47" s="122">
        <f t="shared" si="6"/>
        <v>8500</v>
      </c>
      <c r="G47" s="122">
        <f t="shared" si="6"/>
        <v>35200</v>
      </c>
      <c r="H47" s="122">
        <f t="shared" si="6"/>
        <v>31020</v>
      </c>
      <c r="I47" s="122">
        <f t="shared" si="6"/>
        <v>16650</v>
      </c>
      <c r="J47" s="122">
        <f t="shared" si="6"/>
        <v>96170</v>
      </c>
      <c r="K47" s="121">
        <f t="shared" si="6"/>
        <v>1785263.5</v>
      </c>
      <c r="L47" s="91"/>
      <c r="M47" s="123"/>
    </row>
    <row r="48" spans="1:12" s="96" customFormat="1" ht="26.25">
      <c r="A48" s="92" t="s">
        <v>90</v>
      </c>
      <c r="B48" s="167">
        <f>(K47/'[1]5.7,8คชจ.กับเงินเหลือจ่าย'!$J$19)*100</f>
        <v>0.8337928274307099</v>
      </c>
      <c r="C48" s="168"/>
      <c r="D48" s="168"/>
      <c r="E48" s="168"/>
      <c r="F48" s="110" t="s">
        <v>208</v>
      </c>
      <c r="G48" s="110"/>
      <c r="H48" s="110"/>
      <c r="I48" s="110"/>
      <c r="J48" s="110"/>
      <c r="K48" s="110"/>
      <c r="L48" s="35"/>
    </row>
    <row r="49" spans="1:12" s="96" customFormat="1" ht="24" customHeight="1">
      <c r="A49" s="93" t="s">
        <v>136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5" t="s">
        <v>137</v>
      </c>
    </row>
    <row r="50" spans="1:13" ht="25.5" customHeight="1">
      <c r="A50" s="147" t="s">
        <v>70</v>
      </c>
      <c r="B50" s="147"/>
      <c r="C50" s="147"/>
      <c r="D50" s="147"/>
      <c r="E50" s="147"/>
      <c r="F50" s="147"/>
      <c r="G50" s="147"/>
      <c r="H50" s="147"/>
      <c r="I50" s="147"/>
      <c r="J50" s="142" t="s">
        <v>202</v>
      </c>
      <c r="K50" s="142"/>
      <c r="L50" s="142"/>
      <c r="M50" s="115"/>
    </row>
    <row r="51" ht="25.5" customHeight="1">
      <c r="M51" s="81"/>
    </row>
    <row r="52" spans="1:12" s="96" customFormat="1" ht="24" customHeight="1">
      <c r="A52" s="97" t="s">
        <v>85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1:12" s="96" customFormat="1" ht="24" customHeight="1">
      <c r="A53" s="103" t="s">
        <v>92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5"/>
    </row>
    <row r="54" spans="1:12" ht="23.25">
      <c r="A54" s="173" t="s">
        <v>107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5"/>
    </row>
    <row r="55" spans="1:12" ht="23.25">
      <c r="A55" s="173" t="s">
        <v>93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5"/>
    </row>
    <row r="56" spans="1:12" ht="23.25">
      <c r="A56" s="103" t="s">
        <v>94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5"/>
    </row>
    <row r="57" spans="1:12" ht="23.25">
      <c r="A57" s="103" t="s">
        <v>138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5"/>
    </row>
    <row r="58" spans="1:12" ht="23.25">
      <c r="A58" s="106" t="s">
        <v>95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8"/>
    </row>
    <row r="59" spans="1:12" ht="23.25">
      <c r="A59" s="74" t="s">
        <v>4</v>
      </c>
      <c r="H59" s="159" t="s">
        <v>5</v>
      </c>
      <c r="I59" s="159"/>
      <c r="J59" s="159"/>
      <c r="K59" s="159"/>
      <c r="L59" s="159"/>
    </row>
    <row r="60" spans="1:12" ht="23.25">
      <c r="A60" s="109" t="s">
        <v>11</v>
      </c>
      <c r="H60" s="164" t="s">
        <v>6</v>
      </c>
      <c r="I60" s="164"/>
      <c r="J60" s="164"/>
      <c r="K60" s="164"/>
      <c r="L60" s="164"/>
    </row>
    <row r="61" ht="23.25">
      <c r="A61" s="109" t="s">
        <v>12</v>
      </c>
    </row>
  </sheetData>
  <mergeCells count="29">
    <mergeCell ref="K7:K8"/>
    <mergeCell ref="A7:A8"/>
    <mergeCell ref="H60:L60"/>
    <mergeCell ref="A1:I1"/>
    <mergeCell ref="J1:L1"/>
    <mergeCell ref="A54:L54"/>
    <mergeCell ref="A55:L55"/>
    <mergeCell ref="B6:H6"/>
    <mergeCell ref="J6:L6"/>
    <mergeCell ref="A3:M3"/>
    <mergeCell ref="A4:L4"/>
    <mergeCell ref="J5:L5"/>
    <mergeCell ref="M7:M8"/>
    <mergeCell ref="H59:L59"/>
    <mergeCell ref="B7:D7"/>
    <mergeCell ref="E7:J7"/>
    <mergeCell ref="B48:E48"/>
    <mergeCell ref="A19:I19"/>
    <mergeCell ref="J19:L19"/>
    <mergeCell ref="B21:D21"/>
    <mergeCell ref="M39:M40"/>
    <mergeCell ref="E21:J21"/>
    <mergeCell ref="M21:M22"/>
    <mergeCell ref="A37:I37"/>
    <mergeCell ref="J37:L37"/>
    <mergeCell ref="A50:I50"/>
    <mergeCell ref="J50:L50"/>
    <mergeCell ref="B39:D39"/>
    <mergeCell ref="E39:J39"/>
  </mergeCells>
  <printOptions/>
  <pageMargins left="0.75" right="0.75" top="1" bottom="1" header="0.5" footer="0.5"/>
  <pageSetup horizontalDpi="600" verticalDpi="600" orientation="landscape" paperSize="9" scale="87" r:id="rId1"/>
  <headerFooter alignWithMargins="0">
    <oddFooter>&amp;Cหน้า 4-&amp;P</oddFooter>
  </headerFooter>
  <rowBreaks count="3" manualBreakCount="3">
    <brk id="18" max="255" man="1"/>
    <brk id="36" max="11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3"/>
  <dimension ref="A1:D26"/>
  <sheetViews>
    <sheetView view="pageBreakPreview" zoomScale="60" workbookViewId="0" topLeftCell="A4">
      <selection activeCell="C12" sqref="C12"/>
    </sheetView>
  </sheetViews>
  <sheetFormatPr defaultColWidth="9.140625" defaultRowHeight="21.75"/>
  <cols>
    <col min="1" max="1" width="39.7109375" style="2" customWidth="1"/>
    <col min="2" max="2" width="48.28125" style="2" customWidth="1"/>
    <col min="3" max="3" width="50.140625" style="2" customWidth="1"/>
    <col min="4" max="4" width="7.8515625" style="2" customWidth="1"/>
    <col min="5" max="5" width="7.140625" style="2" customWidth="1"/>
    <col min="6" max="6" width="7.8515625" style="2" customWidth="1"/>
    <col min="7" max="7" width="10.28125" style="2" customWidth="1"/>
    <col min="8" max="8" width="7.140625" style="2" customWidth="1"/>
    <col min="9" max="9" width="6.28125" style="2" customWidth="1"/>
    <col min="10" max="11" width="5.00390625" style="2" customWidth="1"/>
    <col min="12" max="12" width="9.57421875" style="2" customWidth="1"/>
    <col min="13" max="16384" width="9.140625" style="2" customWidth="1"/>
  </cols>
  <sheetData>
    <row r="1" spans="1:3" ht="25.5">
      <c r="A1" s="186" t="s">
        <v>70</v>
      </c>
      <c r="B1" s="186"/>
      <c r="C1" s="186"/>
    </row>
    <row r="2" spans="2:3" ht="23.25" customHeight="1">
      <c r="B2" s="187" t="s">
        <v>108</v>
      </c>
      <c r="C2" s="187"/>
    </row>
    <row r="3" spans="1:3" ht="26.25">
      <c r="A3" s="190" t="s">
        <v>15</v>
      </c>
      <c r="B3" s="191"/>
      <c r="C3" s="192"/>
    </row>
    <row r="4" spans="1:3" ht="26.25">
      <c r="A4" s="190" t="s">
        <v>124</v>
      </c>
      <c r="B4" s="191"/>
      <c r="C4" s="192"/>
    </row>
    <row r="5" spans="1:3" ht="23.25">
      <c r="A5" s="18" t="s">
        <v>126</v>
      </c>
      <c r="B5" s="188" t="s">
        <v>71</v>
      </c>
      <c r="C5" s="189"/>
    </row>
    <row r="6" spans="1:3" ht="23.25">
      <c r="A6" s="21" t="s">
        <v>125</v>
      </c>
      <c r="B6" s="22" t="s">
        <v>67</v>
      </c>
      <c r="C6" s="22" t="s">
        <v>0</v>
      </c>
    </row>
    <row r="7" spans="1:3" ht="23.25">
      <c r="A7" s="36"/>
      <c r="B7" s="3"/>
      <c r="C7" s="36"/>
    </row>
    <row r="8" spans="1:3" ht="23.25">
      <c r="A8" s="37"/>
      <c r="B8" s="3"/>
      <c r="C8" s="37"/>
    </row>
    <row r="9" spans="1:3" ht="23.25" customHeight="1">
      <c r="A9" s="38"/>
      <c r="B9" s="183" t="s">
        <v>210</v>
      </c>
      <c r="C9" s="38"/>
    </row>
    <row r="10" spans="1:3" ht="23.25" customHeight="1">
      <c r="A10" s="38"/>
      <c r="B10" s="184"/>
      <c r="C10" s="38"/>
    </row>
    <row r="11" spans="1:3" ht="29.25" customHeight="1">
      <c r="A11" s="38"/>
      <c r="B11" s="184"/>
      <c r="C11" s="38"/>
    </row>
    <row r="12" spans="1:3" ht="23.25" customHeight="1">
      <c r="A12" s="38"/>
      <c r="B12" s="184"/>
      <c r="C12" s="38"/>
    </row>
    <row r="13" spans="1:3" ht="23.25" customHeight="1">
      <c r="A13" s="38"/>
      <c r="B13" s="185"/>
      <c r="C13" s="38"/>
    </row>
    <row r="14" spans="1:3" ht="23.25" customHeight="1">
      <c r="A14" s="38"/>
      <c r="B14" s="30"/>
      <c r="C14" s="38"/>
    </row>
    <row r="15" spans="1:3" ht="23.25" customHeight="1">
      <c r="A15" s="38"/>
      <c r="B15" s="30"/>
      <c r="C15" s="38"/>
    </row>
    <row r="16" spans="1:3" ht="26.25">
      <c r="A16" s="42" t="s">
        <v>96</v>
      </c>
      <c r="B16" s="40"/>
      <c r="C16" s="35"/>
    </row>
    <row r="17" spans="1:4" ht="23.25">
      <c r="A17" s="19" t="s">
        <v>72</v>
      </c>
      <c r="B17" s="20"/>
      <c r="C17" s="26" t="s">
        <v>73</v>
      </c>
      <c r="D17" s="125"/>
    </row>
    <row r="18" spans="1:4" ht="25.5">
      <c r="A18" s="186" t="s">
        <v>70</v>
      </c>
      <c r="B18" s="186"/>
      <c r="C18" s="186"/>
      <c r="D18" s="39"/>
    </row>
    <row r="19" spans="2:4" ht="26.25" customHeight="1">
      <c r="B19" s="193" t="s">
        <v>191</v>
      </c>
      <c r="C19" s="193"/>
      <c r="D19" s="39"/>
    </row>
    <row r="20" spans="1:4" ht="27" customHeight="1">
      <c r="A20" s="50" t="s">
        <v>85</v>
      </c>
      <c r="B20" s="51"/>
      <c r="C20" s="52"/>
      <c r="D20" s="39"/>
    </row>
    <row r="21" spans="1:4" ht="74.25" customHeight="1">
      <c r="A21" s="178" t="s">
        <v>97</v>
      </c>
      <c r="B21" s="179"/>
      <c r="C21" s="180"/>
      <c r="D21" s="39"/>
    </row>
    <row r="22" spans="1:4" ht="51" customHeight="1">
      <c r="A22" s="178" t="s">
        <v>98</v>
      </c>
      <c r="B22" s="179"/>
      <c r="C22" s="180"/>
      <c r="D22" s="5"/>
    </row>
    <row r="23" spans="1:3" ht="23.25">
      <c r="A23" s="43" t="s">
        <v>99</v>
      </c>
      <c r="B23" s="44"/>
      <c r="C23" s="45"/>
    </row>
    <row r="24" spans="1:3" ht="23.25">
      <c r="A24" s="4" t="s">
        <v>8</v>
      </c>
      <c r="B24" s="181" t="s">
        <v>5</v>
      </c>
      <c r="C24" s="181"/>
    </row>
    <row r="25" spans="1:3" ht="23.25">
      <c r="A25" s="182" t="s">
        <v>9</v>
      </c>
      <c r="B25" s="182"/>
      <c r="C25" s="5" t="s">
        <v>6</v>
      </c>
    </row>
    <row r="26" spans="1:3" ht="23.25">
      <c r="A26" s="4" t="s">
        <v>10</v>
      </c>
      <c r="B26" s="181"/>
      <c r="C26" s="181"/>
    </row>
  </sheetData>
  <mergeCells count="13">
    <mergeCell ref="B9:B13"/>
    <mergeCell ref="A21:C21"/>
    <mergeCell ref="A1:C1"/>
    <mergeCell ref="B2:C2"/>
    <mergeCell ref="B5:C5"/>
    <mergeCell ref="A3:C3"/>
    <mergeCell ref="A4:C4"/>
    <mergeCell ref="A18:C18"/>
    <mergeCell ref="B19:C19"/>
    <mergeCell ref="A22:C22"/>
    <mergeCell ref="B26:C26"/>
    <mergeCell ref="B24:C24"/>
    <mergeCell ref="A25:B25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97" r:id="rId1"/>
  <headerFooter alignWithMargins="0">
    <oddFooter>&amp;Cหน้า 4-&amp;P</oddFooter>
  </headerFooter>
  <rowBreaks count="1" manualBreakCount="1">
    <brk id="17" max="2" man="1"/>
  </rowBreaks>
  <colBreaks count="1" manualBreakCount="1">
    <brk id="3" min="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2"/>
  <dimension ref="A1:R20"/>
  <sheetViews>
    <sheetView view="pageBreakPreview" zoomScale="80" zoomScaleSheetLayoutView="80" workbookViewId="0" topLeftCell="A4">
      <selection activeCell="D15" sqref="D15"/>
    </sheetView>
  </sheetViews>
  <sheetFormatPr defaultColWidth="9.140625" defaultRowHeight="21.75"/>
  <cols>
    <col min="1" max="1" width="62.8515625" style="1" customWidth="1"/>
    <col min="2" max="2" width="7.28125" style="1" customWidth="1"/>
    <col min="3" max="3" width="9.28125" style="1" customWidth="1"/>
    <col min="4" max="4" width="40.00390625" style="1" customWidth="1"/>
    <col min="5" max="5" width="11.57421875" style="1" customWidth="1"/>
    <col min="6" max="6" width="7.8515625" style="1" customWidth="1"/>
    <col min="7" max="7" width="7.140625" style="1" customWidth="1"/>
    <col min="8" max="8" width="7.8515625" style="1" customWidth="1"/>
    <col min="9" max="9" width="10.28125" style="1" customWidth="1"/>
    <col min="10" max="10" width="7.140625" style="1" customWidth="1"/>
    <col min="11" max="11" width="6.28125" style="1" customWidth="1"/>
    <col min="12" max="13" width="5.00390625" style="1" customWidth="1"/>
    <col min="14" max="14" width="9.57421875" style="1" customWidth="1"/>
    <col min="15" max="15" width="9.8515625" style="1" customWidth="1"/>
    <col min="16" max="16" width="10.00390625" style="1" customWidth="1"/>
    <col min="17" max="16384" width="9.140625" style="1" customWidth="1"/>
  </cols>
  <sheetData>
    <row r="1" spans="1:6" ht="26.25">
      <c r="A1" s="200" t="s">
        <v>76</v>
      </c>
      <c r="B1" s="200"/>
      <c r="C1" s="200"/>
      <c r="D1" s="200"/>
      <c r="E1" s="200"/>
      <c r="F1" s="6"/>
    </row>
    <row r="2" spans="3:5" ht="23.25" customHeight="1">
      <c r="C2" s="73"/>
      <c r="D2" s="198" t="s">
        <v>77</v>
      </c>
      <c r="E2" s="198"/>
    </row>
    <row r="3" spans="1:5" ht="26.25">
      <c r="A3" s="195" t="s">
        <v>15</v>
      </c>
      <c r="B3" s="196"/>
      <c r="C3" s="196"/>
      <c r="D3" s="196"/>
      <c r="E3" s="197"/>
    </row>
    <row r="4" spans="1:18" ht="26.25">
      <c r="A4" s="195" t="s">
        <v>68</v>
      </c>
      <c r="B4" s="196"/>
      <c r="C4" s="196"/>
      <c r="D4" s="196"/>
      <c r="E4" s="197"/>
      <c r="O4" s="194"/>
      <c r="P4" s="194"/>
      <c r="Q4" s="194"/>
      <c r="R4" s="194"/>
    </row>
    <row r="5" spans="1:18" ht="26.25">
      <c r="A5" s="23" t="s">
        <v>140</v>
      </c>
      <c r="B5" s="24"/>
      <c r="C5" s="24"/>
      <c r="D5" s="24"/>
      <c r="E5" s="59"/>
      <c r="O5" s="8"/>
      <c r="P5" s="8"/>
      <c r="Q5" s="8"/>
      <c r="R5" s="8"/>
    </row>
    <row r="6" spans="1:5" ht="28.5" customHeight="1">
      <c r="A6" s="23" t="s">
        <v>126</v>
      </c>
      <c r="B6" s="24"/>
      <c r="C6" s="24"/>
      <c r="D6" s="208" t="s">
        <v>71</v>
      </c>
      <c r="E6" s="209"/>
    </row>
    <row r="7" spans="1:5" ht="27.75" customHeight="1">
      <c r="A7" s="55" t="s">
        <v>100</v>
      </c>
      <c r="B7" s="201" t="s">
        <v>141</v>
      </c>
      <c r="C7" s="202"/>
      <c r="D7" s="203" t="s">
        <v>139</v>
      </c>
      <c r="E7" s="57" t="s">
        <v>142</v>
      </c>
    </row>
    <row r="8" spans="1:5" ht="42" customHeight="1">
      <c r="A8" s="56"/>
      <c r="B8" s="49" t="s">
        <v>128</v>
      </c>
      <c r="C8" s="54" t="s">
        <v>129</v>
      </c>
      <c r="D8" s="204"/>
      <c r="E8" s="58"/>
    </row>
    <row r="9" spans="1:5" ht="51" customHeight="1">
      <c r="A9" s="46" t="s">
        <v>102</v>
      </c>
      <c r="B9" s="62" t="s">
        <v>187</v>
      </c>
      <c r="C9" s="63"/>
      <c r="D9" s="3" t="s">
        <v>212</v>
      </c>
      <c r="E9" s="3"/>
    </row>
    <row r="10" spans="1:5" ht="27" customHeight="1">
      <c r="A10" s="47" t="s">
        <v>101</v>
      </c>
      <c r="B10" s="62" t="s">
        <v>187</v>
      </c>
      <c r="C10" s="65"/>
      <c r="D10" s="3" t="s">
        <v>211</v>
      </c>
      <c r="E10" s="3"/>
    </row>
    <row r="11" spans="1:5" ht="48.75" customHeight="1">
      <c r="A11" s="48" t="s">
        <v>103</v>
      </c>
      <c r="B11" s="64"/>
      <c r="C11" s="62" t="s">
        <v>187</v>
      </c>
      <c r="D11" s="3"/>
      <c r="E11" s="3"/>
    </row>
    <row r="12" spans="1:5" ht="50.25" customHeight="1">
      <c r="A12" s="48" t="s">
        <v>104</v>
      </c>
      <c r="B12" s="64"/>
      <c r="C12" s="62" t="s">
        <v>187</v>
      </c>
      <c r="D12" s="3"/>
      <c r="E12" s="3"/>
    </row>
    <row r="13" spans="1:5" ht="62.25">
      <c r="A13" s="48" t="s">
        <v>105</v>
      </c>
      <c r="B13" s="66"/>
      <c r="C13" s="62" t="s">
        <v>187</v>
      </c>
      <c r="D13" s="3"/>
      <c r="E13" s="3"/>
    </row>
    <row r="14" spans="1:5" ht="26.25">
      <c r="A14" s="53" t="s">
        <v>130</v>
      </c>
      <c r="B14" s="205">
        <v>2</v>
      </c>
      <c r="C14" s="206"/>
      <c r="D14" s="206"/>
      <c r="E14" s="207"/>
    </row>
    <row r="15" spans="1:5" s="10" customFormat="1" ht="23.25">
      <c r="A15" s="27" t="s">
        <v>72</v>
      </c>
      <c r="B15" s="25"/>
      <c r="C15" s="25"/>
      <c r="D15" s="25"/>
      <c r="E15" s="28" t="s">
        <v>73</v>
      </c>
    </row>
    <row r="16" spans="1:5" ht="23.25">
      <c r="A16" s="9"/>
      <c r="B16" s="9"/>
      <c r="C16" s="9"/>
      <c r="D16" s="9"/>
      <c r="E16" s="11"/>
    </row>
    <row r="17" spans="1:5" ht="23.25">
      <c r="A17" s="4" t="s">
        <v>8</v>
      </c>
      <c r="B17" s="181" t="s">
        <v>5</v>
      </c>
      <c r="C17" s="181"/>
      <c r="D17" s="181"/>
      <c r="E17" s="181"/>
    </row>
    <row r="18" spans="1:5" ht="23.25">
      <c r="A18" s="4" t="s">
        <v>13</v>
      </c>
      <c r="B18" s="4"/>
      <c r="C18" s="4"/>
      <c r="D18" s="4"/>
      <c r="E18" s="7" t="s">
        <v>7</v>
      </c>
    </row>
    <row r="19" spans="1:4" ht="23.25">
      <c r="A19" s="4" t="s">
        <v>14</v>
      </c>
      <c r="B19" s="4"/>
      <c r="C19" s="4"/>
      <c r="D19" s="4"/>
    </row>
    <row r="20" spans="1:5" ht="23.25">
      <c r="A20" s="199"/>
      <c r="B20" s="199"/>
      <c r="C20" s="199"/>
      <c r="D20" s="199"/>
      <c r="E20" s="199"/>
    </row>
  </sheetData>
  <mergeCells count="11">
    <mergeCell ref="A20:E20"/>
    <mergeCell ref="A1:E1"/>
    <mergeCell ref="B7:C7"/>
    <mergeCell ref="D7:D8"/>
    <mergeCell ref="B14:E14"/>
    <mergeCell ref="B17:E17"/>
    <mergeCell ref="D6:E6"/>
    <mergeCell ref="O4:R4"/>
    <mergeCell ref="A3:E3"/>
    <mergeCell ref="A4:E4"/>
    <mergeCell ref="D2:E2"/>
  </mergeCells>
  <printOptions/>
  <pageMargins left="0.6299212598425197" right="0.5511811023622047" top="1.1811023622047245" bottom="0.984251968503937" header="0.5118110236220472" footer="0.31496062992125984"/>
  <pageSetup horizontalDpi="600" verticalDpi="600" orientation="portrait" paperSize="9" scale="71" r:id="rId1"/>
  <headerFooter alignWithMargins="0">
    <oddFooter>&amp;Cหน้า 4-&amp;P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E13" sqref="E13"/>
    </sheetView>
  </sheetViews>
  <sheetFormatPr defaultColWidth="9.140625" defaultRowHeight="21.75"/>
  <cols>
    <col min="1" max="1" width="53.421875" style="0" customWidth="1"/>
    <col min="2" max="2" width="31.00390625" style="0" customWidth="1"/>
    <col min="3" max="4" width="13.421875" style="0" customWidth="1"/>
    <col min="5" max="5" width="12.8515625" style="0" customWidth="1"/>
    <col min="6" max="6" width="14.28125" style="0" customWidth="1"/>
  </cols>
  <sheetData>
    <row r="1" spans="1:6" ht="26.25">
      <c r="A1" s="200" t="s">
        <v>76</v>
      </c>
      <c r="B1" s="200"/>
      <c r="C1" s="200"/>
      <c r="D1" s="200"/>
      <c r="E1" s="200"/>
      <c r="F1" s="200"/>
    </row>
    <row r="2" spans="1:6" ht="26.25">
      <c r="A2" s="1"/>
      <c r="B2" s="1"/>
      <c r="C2" s="1"/>
      <c r="D2" s="187" t="s">
        <v>77</v>
      </c>
      <c r="E2" s="187"/>
      <c r="F2" s="187"/>
    </row>
    <row r="3" spans="1:6" ht="26.25">
      <c r="A3" s="195" t="s">
        <v>15</v>
      </c>
      <c r="B3" s="196"/>
      <c r="C3" s="196"/>
      <c r="D3" s="196"/>
      <c r="E3" s="196"/>
      <c r="F3" s="197"/>
    </row>
    <row r="4" spans="1:6" ht="26.25">
      <c r="A4" s="195" t="s">
        <v>68</v>
      </c>
      <c r="B4" s="196"/>
      <c r="C4" s="196"/>
      <c r="D4" s="196"/>
      <c r="E4" s="196"/>
      <c r="F4" s="197"/>
    </row>
    <row r="5" spans="1:6" ht="26.25">
      <c r="A5" s="23" t="s">
        <v>143</v>
      </c>
      <c r="B5" s="24"/>
      <c r="C5" s="24"/>
      <c r="D5" s="24"/>
      <c r="E5" s="24"/>
      <c r="F5" s="59"/>
    </row>
    <row r="6" spans="1:6" ht="26.25">
      <c r="A6" s="23" t="s">
        <v>126</v>
      </c>
      <c r="B6" s="24"/>
      <c r="C6" s="24"/>
      <c r="D6" s="24"/>
      <c r="E6" s="24"/>
      <c r="F6" s="29" t="s">
        <v>71</v>
      </c>
    </row>
    <row r="7" spans="1:6" ht="26.25">
      <c r="A7" s="55" t="s">
        <v>144</v>
      </c>
      <c r="B7" s="60" t="s">
        <v>24</v>
      </c>
      <c r="C7" s="201" t="s">
        <v>145</v>
      </c>
      <c r="D7" s="210"/>
      <c r="E7" s="202"/>
      <c r="F7" s="57" t="s">
        <v>3</v>
      </c>
    </row>
    <row r="8" spans="1:6" ht="26.25">
      <c r="A8" s="56"/>
      <c r="B8" s="56"/>
      <c r="C8" s="49" t="s">
        <v>146</v>
      </c>
      <c r="D8" s="49" t="s">
        <v>147</v>
      </c>
      <c r="E8" s="49" t="s">
        <v>148</v>
      </c>
      <c r="F8" s="58"/>
    </row>
    <row r="9" spans="1:6" ht="21.75">
      <c r="A9" s="61"/>
      <c r="B9" s="61"/>
      <c r="C9" s="61"/>
      <c r="D9" s="61"/>
      <c r="E9" s="61"/>
      <c r="F9" s="61"/>
    </row>
    <row r="10" spans="1:6" ht="21.75">
      <c r="A10" s="61"/>
      <c r="B10" s="61"/>
      <c r="C10" s="61"/>
      <c r="D10" s="61"/>
      <c r="E10" s="61"/>
      <c r="F10" s="61"/>
    </row>
    <row r="11" spans="1:6" ht="21.75">
      <c r="A11" s="61"/>
      <c r="B11" s="213" t="s">
        <v>215</v>
      </c>
      <c r="C11" s="214"/>
      <c r="D11" s="215"/>
      <c r="E11" s="61"/>
      <c r="F11" s="61"/>
    </row>
    <row r="12" spans="1:6" ht="21.75">
      <c r="A12" s="61"/>
      <c r="B12" s="216"/>
      <c r="C12" s="217"/>
      <c r="D12" s="218"/>
      <c r="E12" s="61"/>
      <c r="F12" s="61"/>
    </row>
    <row r="13" spans="1:6" ht="21.75">
      <c r="A13" s="61"/>
      <c r="B13" s="61"/>
      <c r="C13" s="61"/>
      <c r="D13" s="61"/>
      <c r="E13" s="61"/>
      <c r="F13" s="61"/>
    </row>
    <row r="14" spans="1:6" ht="21.75">
      <c r="A14" s="61"/>
      <c r="B14" s="61"/>
      <c r="C14" s="61"/>
      <c r="D14" s="61"/>
      <c r="E14" s="61"/>
      <c r="F14" s="61"/>
    </row>
    <row r="15" spans="1:6" ht="21.75">
      <c r="A15" s="61"/>
      <c r="B15" s="61"/>
      <c r="C15" s="61"/>
      <c r="D15" s="61"/>
      <c r="E15" s="61"/>
      <c r="F15" s="61"/>
    </row>
    <row r="16" spans="1:6" ht="21.75">
      <c r="A16" t="s">
        <v>72</v>
      </c>
      <c r="D16" s="211" t="s">
        <v>73</v>
      </c>
      <c r="E16" s="211"/>
      <c r="F16" s="211"/>
    </row>
    <row r="18" spans="1:6" ht="23.25">
      <c r="A18" s="4" t="s">
        <v>8</v>
      </c>
      <c r="D18" s="212" t="s">
        <v>5</v>
      </c>
      <c r="E18" s="212"/>
      <c r="F18" s="212"/>
    </row>
    <row r="19" spans="1:6" ht="23.25">
      <c r="A19" s="4" t="s">
        <v>13</v>
      </c>
      <c r="E19" s="212" t="s">
        <v>7</v>
      </c>
      <c r="F19" s="212"/>
    </row>
    <row r="20" ht="23.25">
      <c r="A20" s="4" t="s">
        <v>14</v>
      </c>
    </row>
  </sheetData>
  <mergeCells count="9">
    <mergeCell ref="A1:F1"/>
    <mergeCell ref="D2:F2"/>
    <mergeCell ref="A3:F3"/>
    <mergeCell ref="A4:F4"/>
    <mergeCell ref="C7:E7"/>
    <mergeCell ref="D16:F16"/>
    <mergeCell ref="D18:F18"/>
    <mergeCell ref="E19:F19"/>
    <mergeCell ref="B11:D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&amp;Cหน้า 4-&amp;P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ECS</cp:lastModifiedBy>
  <cp:lastPrinted>2006-11-13T02:19:29Z</cp:lastPrinted>
  <dcterms:created xsi:type="dcterms:W3CDTF">2004-03-02T03:34:17Z</dcterms:created>
  <dcterms:modified xsi:type="dcterms:W3CDTF">2006-11-13T02:21:12Z</dcterms:modified>
  <cp:category/>
  <cp:version/>
  <cp:contentType/>
  <cp:contentStatus/>
</cp:coreProperties>
</file>