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65236" windowWidth="7680" windowHeight="8175" tabRatio="678" activeTab="0"/>
  </bookViews>
  <sheets>
    <sheet name="5.1(1)ประเมินสถาบัน" sheetId="1" r:id="rId1"/>
    <sheet name="5.1(2)กำหนดการประชุม" sheetId="2" r:id="rId2"/>
    <sheet name="5.1(3)สถิติเข้าร่วมประชุม" sheetId="3" r:id="rId3"/>
    <sheet name="5.2พัฒนาสถาบัน" sheetId="4" r:id="rId4"/>
    <sheet name="5.3(1)เชื่อมแผนชาติ" sheetId="5" r:id="rId5"/>
    <sheet name="5.3(2)ผลการวิเคราะห์แผน" sheetId="6" r:id="rId6"/>
    <sheet name="5.4(1)ทรัพยากรร่วม" sheetId="7" r:id="rId7"/>
    <sheet name="5.4(2)บัญชีผู้รับผิดชอบ" sheetId="8" r:id="rId8"/>
    <sheet name="5.5(1)ฐานข้อมูล" sheetId="9" r:id="rId9"/>
    <sheet name="5.5(2)รายชื่อฐานข้อมูล" sheetId="10" r:id="rId10"/>
    <sheet name="5.6สินทรัพย์ถาวร" sheetId="11" r:id="rId11"/>
    <sheet name="5.7,8คชจ.กับเงินเหลือจ่าย" sheetId="12" r:id="rId12"/>
    <sheet name="5.9.1จำนวนผู้เข้าร่วม" sheetId="13" r:id="rId13"/>
    <sheet name="5.9.2เข้าร่วมประชุม" sheetId="14" r:id="rId14"/>
    <sheet name="5.9.3นำเสนอผลงาน" sheetId="15" r:id="rId15"/>
    <sheet name="5.10คชจ.พัฒนาอาจารย์" sheetId="16" r:id="rId16"/>
    <sheet name="5.11 คชจ.พัฒนาบุคลากร" sheetId="17" r:id="rId17"/>
    <sheet name="Sheet1" sheetId="18" r:id="rId18"/>
  </sheets>
  <externalReferences>
    <externalReference r:id="rId21"/>
  </externalReferences>
  <definedNames>
    <definedName name="_xlnm.Print_Area" localSheetId="16">'5.11 คชจ.พัฒนาบุคลากร'!$A$1:$N$27</definedName>
    <definedName name="_xlnm.Print_Area" localSheetId="3">'5.2พัฒนาสถาบัน'!$A$1:$E$28</definedName>
    <definedName name="_xlnm.Print_Area" localSheetId="5">'5.3(2)ผลการวิเคราะห์แผน'!$A$1:$C$54</definedName>
    <definedName name="_xlnm.Print_Area" localSheetId="7">'5.4(2)บัญชีผู้รับผิดชอบ'!$A$1:$C$26</definedName>
    <definedName name="_xlnm.Print_Area" localSheetId="12">'5.9.1จำนวนผู้เข้าร่วม'!$A$1:$Z$31</definedName>
  </definedNames>
  <calcPr fullCalcOnLoad="1"/>
</workbook>
</file>

<file path=xl/sharedStrings.xml><?xml version="1.0" encoding="utf-8"?>
<sst xmlns="http://schemas.openxmlformats.org/spreadsheetml/2006/main" count="1542" uniqueCount="685">
  <si>
    <t>15 เมษายน 2548</t>
  </si>
  <si>
    <t>งานพัสดุ, ภาควิชา</t>
  </si>
  <si>
    <t>ระบบขออนุมัติจัดซื้อ-จ้าง พัสดุ</t>
  </si>
  <si>
    <t>Intranet</t>
  </si>
  <si>
    <t>งานคลัง</t>
  </si>
  <si>
    <t>ระบบใบเสร็จ</t>
  </si>
  <si>
    <t>ระบบโอนเงิน</t>
  </si>
  <si>
    <t>ระบบเบิกจ่าย</t>
  </si>
  <si>
    <t>งานทรัพยากรบุคคล</t>
  </si>
  <si>
    <t>ระบบลงเวลาปฎิบัติราชการ</t>
  </si>
  <si>
    <t>บุคลากรคณะ</t>
  </si>
  <si>
    <t>ระบบการลา</t>
  </si>
  <si>
    <t>ระบบ mail ของคณะ</t>
  </si>
  <si>
    <t>https://webmail.eng.psu.ac.th/mail/src/login.php</t>
  </si>
  <si>
    <t xml:space="preserve">ระบบบัญชีกลาง </t>
  </si>
  <si>
    <t xml:space="preserve">ขออนุมัติเดินทางไปราชการในประเทศ </t>
  </si>
  <si>
    <t>ต.ต. 2543</t>
  </si>
  <si>
    <t>ระบบใบยืมเงินทดรองราชการ</t>
  </si>
  <si>
    <t xml:space="preserve">ระบบยืมเงินทั่วไป </t>
  </si>
  <si>
    <t>ก.พ. 2543</t>
  </si>
  <si>
    <t>ระบบประวัติการเดินทางไปราชการ</t>
  </si>
  <si>
    <t>ต.ค. 2543</t>
  </si>
  <si>
    <t>นักศึกษา</t>
  </si>
  <si>
    <t>ระบบการจัดสรรสาขา</t>
  </si>
  <si>
    <t xml:space="preserve">ระบบการพิมพ์งานของนักศึกษา </t>
  </si>
  <si>
    <t>https://unicorn.eng.psu.ac.th/student</t>
  </si>
  <si>
    <t xml:space="preserve">งานนโยบายและแผน
/ ฝ่ายคอมพิวเตอร์ </t>
  </si>
  <si>
    <t>ระบบครุภัณฑ์เงินกู้ธนาคารโลก</t>
  </si>
  <si>
    <t>https://phoenix.eng.psu.ac.th/worldbank/</t>
  </si>
  <si>
    <t>ระบจัดการลูกหนี้เงินทดรอง</t>
  </si>
  <si>
    <t>6 มี.ค. 2544</t>
  </si>
  <si>
    <t>ระบบจัดการข้อมูลสอบ</t>
  </si>
  <si>
    <t>ระบบสารสนเทศนักศึกษา</t>
  </si>
  <si>
    <t>http://phoenix.eng.psu.ac.th/stdinfo/logon.php</t>
  </si>
  <si>
    <t>งานธุรการและการประชุม</t>
  </si>
  <si>
    <t>ระบบประชุม</t>
  </si>
  <si>
    <t>https://phoenix.eng.psu.ac.th/meeting/loginlogout.php</t>
  </si>
  <si>
    <t>งานอาคาร</t>
  </si>
  <si>
    <t>ระบบยานพาหนะ</t>
  </si>
  <si>
    <t>http://phoenix.eng.psu.ac.th/car/</t>
  </si>
  <si>
    <t>ระบบประเมินการสอน ปี 44-47</t>
  </si>
  <si>
    <t>2544-2547</t>
  </si>
  <si>
    <t>http://edoc.eng.psu.ac.th/evaluate/teacher/login.php</t>
  </si>
  <si>
    <t>บุคลากร</t>
  </si>
  <si>
    <t xml:space="preserve">ระบบเบิกจ่ายการเดินทาง </t>
  </si>
  <si>
    <t>ต.ค. 2547</t>
  </si>
  <si>
    <t>http://atlantis.eng.psu.ac.th/service/rep_trav_form1.asp</t>
  </si>
  <si>
    <t>F-Data-EQ-05-5-0V.1:May-49 2/2</t>
  </si>
  <si>
    <t>F-Data-EQ-05-5-0V.1:May-49 1/2</t>
  </si>
  <si>
    <t>20 พฤษภาคม 2548</t>
  </si>
  <si>
    <t>17 มิถุนายน 2548</t>
  </si>
  <si>
    <t>15 กรกฎาคม 2548</t>
  </si>
  <si>
    <t>19 สิงหาคม 2548</t>
  </si>
  <si>
    <t>16  กันยายน 2548</t>
  </si>
  <si>
    <t>21 ตุลาคม 2548</t>
  </si>
  <si>
    <t>18 พฤศจิกายน 2548</t>
  </si>
  <si>
    <t>16 ธันวาคม 2548</t>
  </si>
  <si>
    <t>20 สิงหาคม 2548</t>
  </si>
  <si>
    <t>18 มกราคม 2548</t>
  </si>
  <si>
    <t>15 กุมภาพันธ์ 2548</t>
  </si>
  <si>
    <t>11 มีนาคม 2548</t>
  </si>
  <si>
    <t>8 มีนาคม 2548</t>
  </si>
  <si>
    <t>22 มีนาคม 2548</t>
  </si>
  <si>
    <t>19 เมษายน 2548</t>
  </si>
  <si>
    <t>12 เมษายน 2548</t>
  </si>
  <si>
    <t>13 พฤษภาคม 2548</t>
  </si>
  <si>
    <t>10 พฤษภาคม 2548</t>
  </si>
  <si>
    <t>14 มิถุนายน 2548</t>
  </si>
  <si>
    <t>12 กรกฎาคม 2548</t>
  </si>
  <si>
    <t>26 สิงหาคม 2548</t>
  </si>
  <si>
    <t>17 สิงหาคม 2548</t>
  </si>
  <si>
    <t>23 สิงหาคม 2548</t>
  </si>
  <si>
    <t>23  กันยายน 2548</t>
  </si>
  <si>
    <t>20  กันยายน 2548</t>
  </si>
  <si>
    <t>7 ตุลาคม 2548</t>
  </si>
  <si>
    <t>4 ตุลาคม 2548</t>
  </si>
  <si>
    <t>26 ตุลาคม 2548</t>
  </si>
  <si>
    <t>15 พฤศจิกายน 2548</t>
  </si>
  <si>
    <t>13 ธันวาคม 2548</t>
  </si>
  <si>
    <t>รายงานการประชุม</t>
  </si>
  <si>
    <t>5.9  ร้อยละของอาจารย์ประจำที่เข้าร่วมประชุมวิชาการหรือนำเสนอผลงานวิชาการทั้งในประเทศและต่างประเทศ (อ.ประจำปฏิบัติงานไม่รวมลาศึกษาต่อ)</t>
  </si>
  <si>
    <t>ร้อยละการนำเสนอ</t>
  </si>
  <si>
    <t>หน่วยงานผู้รับผิดชอบ: กลุ่มงานบริหารทั่วไป</t>
  </si>
  <si>
    <t>(586,792,628.90 : 2,387.7)</t>
  </si>
  <si>
    <t>(214,113,559.30: 2,387.7)</t>
  </si>
  <si>
    <t>(19,148,903.53 : 233,262,462.83)</t>
  </si>
  <si>
    <t>ได้รับการกระจายค่าที่ดินจาก ม.</t>
  </si>
  <si>
    <t>ที่ดิน</t>
  </si>
  <si>
    <t>งบบุคลากร</t>
  </si>
  <si>
    <t>ค่าใช้จ่ายทั้งหมด</t>
  </si>
  <si>
    <t>กองทุนสะสม</t>
  </si>
  <si>
    <t>งบประมาณดำเนินการ</t>
  </si>
  <si>
    <t>กรอบเวลาของข้อมูล :1 ต.ค. 47- 30 ก.ย. 48</t>
  </si>
  <si>
    <t>รวมค่าสาธารณูปโภค (ภาพรวมของคณะฯ)</t>
  </si>
  <si>
    <t>จำนวนอาจารย์
ประจำ</t>
  </si>
  <si>
    <t>งบประมาณในการพัฒนา</t>
  </si>
  <si>
    <t>ประชุม/ อบรม /ดูงาน</t>
  </si>
  <si>
    <t>การฝึกอบรมที่ม./คณะฯ จัดขึ้นเอง</t>
  </si>
  <si>
    <t>งบประมาณ/แหล่งทุนอื่น</t>
  </si>
  <si>
    <t>กองทุนวิจัยคณะฯ/รายได้ ม.</t>
  </si>
  <si>
    <t>แหล่งทุนอื่นสนับสนุน</t>
  </si>
  <si>
    <t>มหาวิทยาลัยฯ สนับสนุน</t>
  </si>
  <si>
    <t>รวมทั้งสิ้น</t>
  </si>
  <si>
    <t>งปม.ที่มหาวิทยาลัย/คณะฯ สนับสนุนต่ออาจารย์ประจำ</t>
  </si>
  <si>
    <t>งปม.ทั้งหมดต่ออาจารย์ประจำ</t>
  </si>
  <si>
    <t>กรอบเวลาของข้อมูล:1 มิ.ย. 48 - 31 พ.ค. 49</t>
  </si>
  <si>
    <t>(4,381,161.99 : 166)</t>
  </si>
  <si>
    <t>(5,415,374.59 : 166)</t>
  </si>
  <si>
    <t>รายงานข้อมูล ณ วันที่  ก.ย.48</t>
  </si>
  <si>
    <t>ประเด็นยุทธศาสตร์คณะวิศวกรรมศาสตร์
(หลัก/ย่อย)</t>
  </si>
  <si>
    <t xml:space="preserve">ประเด็นยุทธศาสตร์ของมหาวิทยาลัยที่สอดคล้อง </t>
  </si>
  <si>
    <t xml:space="preserve">แหล่งข้อมูล </t>
  </si>
  <si>
    <t>O: กลุ่มงานบริหารทั่วไป(ธุรการและการประชุม)</t>
  </si>
  <si>
    <t>เฉลี่ย</t>
  </si>
  <si>
    <t>O: ระบบการจัดการประชุม (http://phoenix.eng.psu.ac.th/meeting/add_det.at.php)</t>
  </si>
  <si>
    <t xml:space="preserve">  -  แผนการดำเนินการ การจัดการความรู้ มหาวิทยาลัยสงขลานครินทร์ ปี 2548-2549 
  -  แผนการจัดการความรู้ คณะวิศวกรรมศาสตร์</t>
  </si>
  <si>
    <t xml:space="preserve">  -  แบบรายงานความก้าวหน้าของการดำเนินการตามกลยุทธ์และแผนพัฒนาด้านต่าง ๆ  ปีการศึกษา 2547-2548 
(ครั้งที่ 2)</t>
  </si>
  <si>
    <t xml:space="preserve">  -  คำสั่งคณะวิศวกรรมศาสตร์ที่ 21/2543  
เรื่อง แต่งตั้งคณะกรรมการจัดทำแผนพัฒนาการศึกษาระดับอุดมศึกษา คณะวิศวกรรมศาสตร์</t>
  </si>
  <si>
    <t xml:space="preserve">  -  วิเคราะห์ความสอดคล้องของแผนกลยุทธ์  
โดยกลุ่มงานแผนงาน การเงินและพัสดุ</t>
  </si>
  <si>
    <t xml:space="preserve">  -  เหมือนข้อ 4</t>
  </si>
  <si>
    <t>F-Data-EQ-05-3-0V.1:May-49 1/5</t>
  </si>
  <si>
    <t>F-Data-EQ-05-3-0V.1:May-49 2/5</t>
  </si>
  <si>
    <t>F-Data-EQ-05-3-0V.1:May-49 3/5</t>
  </si>
  <si>
    <t>F-Data-EQ-05-3-0V.1:May-49 4/5</t>
  </si>
  <si>
    <t>F-Data-EQ-05-3-0V.1:May-49 5/5</t>
  </si>
  <si>
    <t>ผู้บริหาร</t>
  </si>
  <si>
    <t>คำสั่งคณะวิศวกรรมศาสตร์ที่ 087/2548  
เรื่อง แต่งตั้งคณะทำงานเพื่อพิจารณาคำของบประมาณค่าที่ดินและสิ่งก่อสร้าง 1 ปี ประจำปีงบประมาณ 2551</t>
  </si>
  <si>
    <t>คำสั่งคณะวิศวกรรมศาสตร์ที่ 086/2548  
เรื่อง แต่งตั้งคณะทำงานเพื่อพิจารณาคำของบประมาณค่าครุภัณฑ์ ปีงบประมาณ 2551</t>
  </si>
  <si>
    <t>คณะทำงานเพื่อพิจารณาคำของบประมาณค่าที่ดินและสิ่งก่อสร้าง</t>
  </si>
  <si>
    <t>กลุ่มงานบริหารงานทั่วไป</t>
  </si>
  <si>
    <t>ระบบประเมินการสอนของอาจารย์โดยนักศึกษา ปี 2548</t>
  </si>
  <si>
    <t>ชื่อ-สกุล</t>
  </si>
  <si>
    <t>มนตรี       กาญจนะเดชะ</t>
  </si>
  <si>
    <t>สินชัย       กมลภิวงศ์</t>
  </si>
  <si>
    <t>พิชญา     ตัณฑัยย์</t>
  </si>
  <si>
    <t>EE</t>
  </si>
  <si>
    <t>ME</t>
  </si>
  <si>
    <t>จันทกานต์      ทวีกุล</t>
  </si>
  <si>
    <t xml:space="preserve">ณัฎฐา        จินดาเพ็ชร์ </t>
  </si>
  <si>
    <t>พรชัย       พฤกษ์ภัทรานนต์</t>
  </si>
  <si>
    <t>นิตยา       ซีก้าร์</t>
  </si>
  <si>
    <t>พฤทธิกร        สมิตไมตรี</t>
  </si>
  <si>
    <t>พีระพงศ์       ทีฆสกุล</t>
  </si>
  <si>
    <t>สุธรรม        นิยมวาส</t>
  </si>
  <si>
    <t>ปัญญรักษ์     งามศรีตระกูล</t>
  </si>
  <si>
    <t>ฐานันดร์ศักดิ์     เทพญา</t>
  </si>
  <si>
    <t>CE</t>
  </si>
  <si>
    <t>อุดมผล       พืชไพบูลย์</t>
  </si>
  <si>
    <t>สุชาติ          ลิ่มกตัญญู</t>
  </si>
  <si>
    <t>จักรกริศน์      กนกกันฑพงษ์</t>
  </si>
  <si>
    <t>สราวุธ         จริตงาม</t>
  </si>
  <si>
    <t>IE</t>
  </si>
  <si>
    <t>นิกร  ศิริวงศ์ไพศาล</t>
  </si>
  <si>
    <t>จารุวรรณ    กล่ำกลาย</t>
  </si>
  <si>
    <t>ธเนศ           รัตนวิไล</t>
  </si>
  <si>
    <t>เสกสรร       สุธรรมานนท์</t>
  </si>
  <si>
    <t>นภิสพร     มีมงคล</t>
  </si>
  <si>
    <t xml:space="preserve">องุ่น         สังขพงศ์  </t>
  </si>
  <si>
    <t>กลางเดือน      โพชนา</t>
  </si>
  <si>
    <t>บุญศิริ           ลิ่มสกุล</t>
  </si>
  <si>
    <t>ChE</t>
  </si>
  <si>
    <t>กัลยา      ศรีสุวรรณ</t>
  </si>
  <si>
    <t>สุกฤทธิรา    รัตนวิไล</t>
  </si>
  <si>
    <t>CoE</t>
  </si>
  <si>
    <t xml:space="preserve">  F-Data-EQ 05-9-3   V.1:May-49  3/6 </t>
  </si>
  <si>
    <t>MnE</t>
  </si>
  <si>
    <t>ที่</t>
  </si>
  <si>
    <t>ลักษณะการพัฒนา</t>
  </si>
  <si>
    <t>อบรม/สัมมนา</t>
  </si>
  <si>
    <t>ภายใน</t>
  </si>
  <si>
    <t>ภายนอก</t>
  </si>
  <si>
    <t>ดูงาน</t>
  </si>
  <si>
    <t>ข้อมูล/รายละเอียด(ถ้ามี)</t>
  </si>
  <si>
    <t>สถานที่</t>
  </si>
  <si>
    <t>หัวข้อที่พัฒนา</t>
  </si>
  <si>
    <t>พัฒนางาน
อื่นๆ</t>
  </si>
  <si>
    <t>เป้าประสงค์ที่ 1  สามารถสร้างและถ่ายทอดผลงานวิจัยระดับคุณภาพ เพื่อตอบสนองการขยายตัวของอุตสาหกรรมการผลิตและบริการในท้องถิ่นและเชื่อมโยงสู่สากล</t>
  </si>
  <si>
    <t>เป้าประสงค์ที่ 1เป็นมหาวิทยาลัยเน้นวิจัยเพื่อสร้างองค์ความร้ใหม่   ที่สามารถสนับสนุนการผลิตบัณฑิตอย่างมีคุณภาพ  และนำไปสู่การพัฒนาและแก้ไขปัญหาชุมชนท้องถิ่น  ประเทศและภูมิภาค</t>
  </si>
  <si>
    <t>กลยุทธ์ข้อ 1 เพิ่มจำนวนหลักสูตรระดับบัณฑิตศึกษา</t>
  </si>
  <si>
    <t xml:space="preserve">กลยุทธ์ข้อ 2 เพิ่มจำนวนนักศึกษาระดับบัณฑิตศึกษา </t>
  </si>
  <si>
    <t>"</t>
  </si>
  <si>
    <t>กลยุทธ์ข้อ 3 สร้างความเป็นเลิศในงานวิจัยเฉพาะทาง</t>
  </si>
  <si>
    <r>
      <t>วัตถุประสงค์ข้อ 6</t>
    </r>
    <r>
      <rPr>
        <sz val="14"/>
        <rFont val="Angsana New"/>
        <family val="1"/>
      </rPr>
      <t xml:space="preserve"> เพื่อให้มีระบบงานวิจัยและโครงสร้างการบริหารงานวิจัย รวมทั้งระบบการสนับสนุนให้มีการเผยแพร่และการใช้ประโยชน์จากงานวิจัยอย่างมีเอกภาพ   </t>
    </r>
    <r>
      <rPr>
        <u val="single"/>
        <sz val="14"/>
        <rFont val="Angsana New"/>
        <family val="1"/>
      </rPr>
      <t>กลยุทธ์ข้อ 5</t>
    </r>
    <r>
      <rPr>
        <sz val="14"/>
        <rFont val="Angsana New"/>
        <family val="1"/>
      </rPr>
      <t xml:space="preserve"> จัดตั้งสถาน/ศูนย์/สถาบันศึกษาวิจัยเฉพาะทางมากขึ้น  เพื่อให้งานวิจัยมีลักษณะเฉพาะทางมีทิศทางที่ชัดเจน  และรองรับบัณฑิตศึกษาได้อย่างมีประสิทธิภาพ</t>
    </r>
  </si>
  <si>
    <t>กลยุทธ์ข้อ 3  สร้างนักวิจัยใหม่อย่างต่อเนื่องพร้อมกับการรักษาและพัฒนานักวิจัยเดิมให้มีคุณภาพมากยิ่งขึ้น</t>
  </si>
  <si>
    <r>
      <t>วัตถุประสงค์ข้อ 2</t>
    </r>
    <r>
      <rPr>
        <sz val="14"/>
        <rFont val="Angsana New"/>
        <family val="1"/>
      </rPr>
      <t xml:space="preserve"> เพื่อปรับเปลี่ยนวัฒนธรรมองค์กรให้บุคลากรทำวิจัยมากขึ้น และนำผลการวิจัยไปสู่การเรียนการสอน การเผยแพร่การบริการวิชาการการยื่นขอรับสิทธิบัตร  หรือการประยุกต์ใช้ในระดับที่สามารถแข่งขันได้  </t>
    </r>
    <r>
      <rPr>
        <u val="single"/>
        <sz val="14"/>
        <rFont val="Angsana New"/>
        <family val="1"/>
      </rPr>
      <t>กลยุทธ์ข้อ 7</t>
    </r>
    <r>
      <rPr>
        <sz val="14"/>
        <rFont val="Angsana New"/>
        <family val="1"/>
      </rPr>
      <t xml:space="preserve"> มีระบบคิดภาระงานของอาจารย์ ให้สามารถทำงานวิจัยมากขึ้นและต่อเนื่อง, </t>
    </r>
    <r>
      <rPr>
        <u val="single"/>
        <sz val="14"/>
        <rFont val="Angsana New"/>
        <family val="1"/>
      </rPr>
      <t>กลยุทธ์ข้อ 8</t>
    </r>
    <r>
      <rPr>
        <sz val="14"/>
        <rFont val="Angsana New"/>
        <family val="1"/>
      </rPr>
      <t xml:space="preserve"> มีระบบการพัฒนาบุคลากร ให้มีสมรรถภาพทางด้านการวิจัยอย่างต่อเนื่อง</t>
    </r>
  </si>
  <si>
    <t>กลยุทธ์ข้อ 4  เผยแพร่งานวิจัยและสร้างเครือข่ายและพัฒนา (R&amp;D) กับอุตสาหกรรมการผลิตและบริการโดยตรง</t>
  </si>
  <si>
    <r>
      <t>วัตถุประสงค์ข้อ4</t>
    </r>
    <r>
      <rPr>
        <sz val="14"/>
        <rFont val="Angsana New"/>
        <family val="1"/>
      </rPr>
      <t xml:space="preserve">  เพื่อร่วมพัฒนาภูมิภาคปัญญาท้องถิ่นให้เป็นองค์ความรู้  มีคุณค่าและมีมูลค่าเพิ่ม  อันเป็นการเพิ่มความเข้าใจท้องถิ่น เสริมสร้างความเข้มแข็งของชุมชนและขยายผลสู่ระดับชาติและนานาชาติ  </t>
    </r>
    <r>
      <rPr>
        <u val="single"/>
        <sz val="14"/>
        <rFont val="Angsana New"/>
        <family val="1"/>
      </rPr>
      <t>กลยุทธ์ข้อ 4</t>
    </r>
    <r>
      <rPr>
        <sz val="14"/>
        <rFont val="Angsana New"/>
        <family val="1"/>
      </rPr>
      <t xml:space="preserve">  ส่งเสริมให้มีกระบวนการสร้างเครือข่าย/ความร่วมมือ เพื่อพัฒนางานวิจัยภูมิปัญญาท้องถิ่นทั้งในระดับชาติและนานาชาติ</t>
    </r>
  </si>
  <si>
    <t>เป้าประสงค์ที่ 2  บุคลากรได้รับการพัฒนาเต็มตามศักยภาพและสามารถรักษาบุคลากรคุณภาพสูงไว้ได้</t>
  </si>
  <si>
    <t>เป้าประสงค์ที่ 6 เป็นองค์กรที่ใช้หลักธรรมภิบาลควบคู่กับการเป็นองค์กรแห่งการเรียนรู้และมีทรัพยากรบุคคลที่สามารถขับเคลื่อนองค์กร ให้บรรลุวิสัยทัศน์แห่งความเป็นมหาวิทยาลัยชั้นนำ</t>
  </si>
  <si>
    <t>กลยุทธ์ข้อ 1 สนับสนุนการเข้าสู่ตำแหน่งทางวิชาการ</t>
  </si>
  <si>
    <r>
      <t>วัตถุประสงค์ข้อ 2</t>
    </r>
    <r>
      <rPr>
        <sz val="14"/>
        <rFont val="Angsana New"/>
        <family val="1"/>
      </rPr>
      <t xml:space="preserve"> เพื่อพัฒนาบุคลากรตามศักยภาพและหน้าที่ที่รับผิดชอบอย่างเสมอภาค  </t>
    </r>
    <r>
      <rPr>
        <u val="single"/>
        <sz val="14"/>
        <rFont val="Angsana New"/>
        <family val="1"/>
      </rPr>
      <t>กลยุทธ์ข้อ 3</t>
    </r>
    <r>
      <rPr>
        <sz val="14"/>
        <rFont val="Angsana New"/>
        <family val="1"/>
      </rPr>
      <t xml:space="preserve"> ส่งเสริมและพัฒนาบุคลากรให้มีความก้าวหน้าตามสายงานอาชีพและศักยภาพ  และให้ผลตอบแทนที่สอดคล้องกับผลงาน</t>
    </r>
  </si>
  <si>
    <t>กลยุทธ์ข้อ 2  พัฒนาความสามารถและสนับสนุนบุคลากรสายสนับสนุนวิชาการ บริหาร และธุรการในการสร้างหรือบูรณาการงานประจำไปสู่ผลงานทางวิชาการ</t>
  </si>
  <si>
    <t>เป้าประสงค์ที่ 3 มีทรัพยากรเพื่อการเรียนรู้ด้วยตนเองอย่างเพียงพอ</t>
  </si>
  <si>
    <t>พิเศษ 1/2549</t>
  </si>
  <si>
    <t>1/2549</t>
  </si>
  <si>
    <t>2/2549</t>
  </si>
  <si>
    <t>3/2549</t>
  </si>
  <si>
    <t>พิเศษ /2549</t>
  </si>
  <si>
    <t>4/2549</t>
  </si>
  <si>
    <t>5/2549</t>
  </si>
  <si>
    <t>20 มกราคม 2549</t>
  </si>
  <si>
    <t>17 กุมภาพันธ์ 2549</t>
  </si>
  <si>
    <t>17 มีนาคม 2549</t>
  </si>
  <si>
    <t>21 เมษายน 2549</t>
  </si>
  <si>
    <t>19 พฤษภาคม 2549</t>
  </si>
  <si>
    <t>13 มกราคม 2549</t>
  </si>
  <si>
    <t>24 กุมภาพันธ์ 2549</t>
  </si>
  <si>
    <t>3 มีนาคม 2549</t>
  </si>
  <si>
    <t>22 มีนาคม 2549</t>
  </si>
  <si>
    <t>10 มกราคม 2549</t>
  </si>
  <si>
    <t>17 มกราคม 2549</t>
  </si>
  <si>
    <t>21 กุมภาพันธ์ 2549</t>
  </si>
  <si>
    <t>28 กุมภาพันธ์ 2549</t>
  </si>
  <si>
    <t>18 เมษายน 2549</t>
  </si>
  <si>
    <t>16 พฤษภาคม 2549</t>
  </si>
  <si>
    <t>ผู้เข้าร่วม(ผช.คณบดี) 5 คน</t>
  </si>
  <si>
    <t>ผู้เข้าร่วม(ผช.คณบดี) 4 คน</t>
  </si>
  <si>
    <t>เป้าประสงค์ที่ 3  บัณฑิตของมหาวิทยาลัยเป็นผู้มีความรู้ ความสามารถทางวิชาการ และมีการแสวงหาความรู้ตลอดชีวิต  มีคุณธรรม  มีทักษะชีวิต  มีสำนึกสาธารณะ และมีสมรรถนะสากลบนพื้นฐานความเป็นไทย</t>
  </si>
  <si>
    <t>กลยุทธ์ข้อ 1 จัดให้มีการเรียนรู้แบบ Self Directed Learning เป็นภาคบังคับส่วนหนึ่งของกระบวนการเรียนการสอน</t>
  </si>
  <si>
    <r>
      <t>วัตถุประสงค์ข้อ 2</t>
    </r>
    <r>
      <rPr>
        <sz val="14"/>
        <rFont val="Angsana New"/>
        <family val="1"/>
      </rPr>
      <t xml:space="preserve">  เพื่อสร้างบัณฑิตให้เป็นผู้ใฝ่เรียนรู้ตลอดชีวิต  มีวิจารณาญาณ และมีความคิดเชิงนวัตกรรม  </t>
    </r>
    <r>
      <rPr>
        <u val="single"/>
        <sz val="14"/>
        <rFont val="Angsana New"/>
        <family val="1"/>
      </rPr>
      <t>กลยุทธ์ข้อ 1</t>
    </r>
    <r>
      <rPr>
        <sz val="14"/>
        <rFont val="Angsana New"/>
        <family val="1"/>
      </rPr>
      <t xml:space="preserve"> จัดการเรียนการสอนที่เน้นผู้เรียนเป็นสำคัญ ตามแนวพระราชบัญญัติการศึกษาแห่งชาติ พ.ศ. 2542</t>
    </r>
  </si>
  <si>
    <t>กลยุทธ์ข้อ 2 ผลิตทรัพยากรเพื่อการเรียนรู้ที่มีคุณภาพในระดับภาควิชา</t>
  </si>
  <si>
    <r>
      <t>วัตถุประสงค์ข้อที่ 2</t>
    </r>
    <r>
      <rPr>
        <sz val="14"/>
        <rFont val="Angsana New"/>
        <family val="1"/>
      </rPr>
      <t xml:space="preserve">  เพื่อสร้างบัณฑิตให้เป็นผู้ใฝ่เรียนรู้ตลอดชีวิต  มีวิจารณาญาณ และมีความคิดเชิงนวัตกรรม  </t>
    </r>
    <r>
      <rPr>
        <u val="single"/>
        <sz val="14"/>
        <rFont val="Angsana New"/>
        <family val="1"/>
      </rPr>
      <t>กลยุทธ์ข้อ 5</t>
    </r>
    <r>
      <rPr>
        <sz val="14"/>
        <rFont val="Angsana New"/>
        <family val="1"/>
      </rPr>
      <t xml:space="preserve"> ใช้ประโยชน์จากเทคโนโลยีสารสนเทศสู่ระบบการเรียนการสอน</t>
    </r>
  </si>
  <si>
    <t>กลยุทธ์ข้อ 3 พัฒนาระบบเทคโนโลยีสารสนเทศสนับสนุนการเรียนรู้ของนักศึกษา</t>
  </si>
  <si>
    <t>เป้าประสงค์ที่ 4  สามารถคัดเลือกนักศึกษาที่มีศักยภาพสูง  และพัฒนานักศึกษาให้สำเร็จการศึกษาอย่างมีคุณภาพ  จริยธรรม  และแข่งขันได้ในตลาดงาน</t>
  </si>
  <si>
    <t>กลยุทธ์ข้อ 1 สร้างแรงจูงใจเพื่อให้ได้นักศึกษาใหม่ที่มีคุณภาพทั้งระดับปริญญาตรีและบัณฑิตศึกษา</t>
  </si>
  <si>
    <r>
      <t xml:space="preserve">วัตถุประสงค์ข้อ </t>
    </r>
    <r>
      <rPr>
        <sz val="14"/>
        <rFont val="Angsana New"/>
        <family val="1"/>
      </rPr>
      <t xml:space="preserve">2 เพื่อสร้างบัณฑิตให้เป็นผู้ใฝ่เรียนรู้ตลอดชีวิต มีวิจารณาญาณ และมีความคิดเชิงนวัติกรรม </t>
    </r>
    <r>
      <rPr>
        <u val="single"/>
        <sz val="14"/>
        <rFont val="Angsana New"/>
        <family val="1"/>
      </rPr>
      <t>กลยุทธ์ข้อ 8</t>
    </r>
    <r>
      <rPr>
        <sz val="14"/>
        <rFont val="Angsana New"/>
        <family val="1"/>
      </rPr>
      <t xml:space="preserve">  จัดระบบและกระบวนการเพื่อให้ผู้เรียนมีโอกาสเลือกเรียนตามความสนใจหรือความถนัด</t>
    </r>
  </si>
  <si>
    <t>กลยุทธ์ข้อ 2  สร้างกลไกพัฒนานักศึกษาในเชิงรุก</t>
  </si>
  <si>
    <r>
      <t>วัตถุประสงค์ข้อ 4</t>
    </r>
    <r>
      <rPr>
        <sz val="14"/>
        <rFont val="Angsana New"/>
        <family val="1"/>
      </rPr>
      <t xml:space="preserve">  เพื่อสร้างบัณฑิตให้มีสมรรรถนะสากลบนพื้นฐานความเป็นไทย  </t>
    </r>
    <r>
      <rPr>
        <u val="single"/>
        <sz val="14"/>
        <rFont val="Angsana New"/>
        <family val="1"/>
      </rPr>
      <t>กลยุทธ์ข้อ 4</t>
    </r>
    <r>
      <rPr>
        <sz val="14"/>
        <rFont val="Angsana New"/>
        <family val="1"/>
      </rPr>
      <t xml:space="preserve"> ส่งเสริมให้นักศึกษา  เข้าแข่งขันทางวิชาการอย่างกว้างขวางในระดับชาติและนานาชาติ</t>
    </r>
  </si>
  <si>
    <t>กลยุทธ์ข้อ 3 รื้อปรับฐานความคิดด้านกระบวนการเรียนการสอนเพื่อพัฒนาคุณภาพและคุณธรรม</t>
  </si>
  <si>
    <t xml:space="preserve">  -  แบบประเมินผลการปฏิบัติงานของผู้บริหาร
  -  ผลการประเมินผู้บริหารระดับคณะฯ  </t>
  </si>
  <si>
    <r>
      <t>วั</t>
    </r>
    <r>
      <rPr>
        <u val="single"/>
        <sz val="14"/>
        <rFont val="Angsana New"/>
        <family val="1"/>
      </rPr>
      <t>ตถุประสงค์ข้อ 1</t>
    </r>
    <r>
      <rPr>
        <sz val="14"/>
        <rFont val="Angsana New"/>
        <family val="1"/>
      </rPr>
      <t xml:space="preserve"> เพื่อสร้างบัณฑิตให้เป็นผู้มีความรู้คู่คุณธรรม  จริยธรรม  ถือประโยชน์ของเพื่อนมนุษย์เป็นกิจที่หนึ่งตามพระราชปณิธานของสมเด็จพระบรมราชชนก </t>
    </r>
    <r>
      <rPr>
        <u val="single"/>
        <sz val="14"/>
        <rFont val="Angsana New"/>
        <family val="1"/>
      </rPr>
      <t xml:space="preserve"> กลยุทธ์ข้อ 1</t>
    </r>
    <r>
      <rPr>
        <sz val="14"/>
        <rFont val="Angsana New"/>
        <family val="1"/>
      </rPr>
      <t xml:space="preserve"> สนับสนุนให้มีการบูรณาการ การเรียนรู้ คุณธรรม จริยธรรม และมีสำนึกสาธารณะในทุกหลักสูตร</t>
    </r>
  </si>
  <si>
    <t>กลยุทธ์ข้อ 4  สร้างโอกาสและเสริมประสบการณ์ในการได้งานทำ</t>
  </si>
  <si>
    <r>
      <t>วัตถุประสงค์ข้อ 3</t>
    </r>
    <r>
      <rPr>
        <sz val="14"/>
        <rFont val="Angsana New"/>
        <family val="1"/>
      </rPr>
      <t xml:space="preserve"> เพื่อสร้างบัณฑิตให้มีทักษะชีวิต  ความสามารถในวิชาชีพ  และมีคุณภาพชีวิตที่ดี  </t>
    </r>
    <r>
      <rPr>
        <u val="single"/>
        <sz val="14"/>
        <rFont val="Angsana New"/>
        <family val="1"/>
      </rPr>
      <t>กลยุทธ์ข้อ 3</t>
    </r>
    <r>
      <rPr>
        <sz val="14"/>
        <rFont val="Angsana New"/>
        <family val="1"/>
      </rPr>
      <t xml:space="preserve"> สนับสนุนและพัฒนาเครือข่ายให้มีการจัดกิจกรรมการเรียนการสอนที่สนับสนุนการประกอบอาชีพ</t>
    </r>
  </si>
  <si>
    <t>เป้าประสงค์ที่ 5  มีแหล่งงบประมาณที่หลากหลาย  และสามารถบริหารงบประมาณได้อย่างมีประสิทธิภาพและประสิทธิผล</t>
  </si>
  <si>
    <t>เป้าประสงค์ที่ 4  เป็นสถาบันเพื่อเสริมสร้างศักยภาพของมนุษย์ และความยั่งยืนของชุมชนโดยการจัดการศึกษาและการให้บริการวิชาการที่สอดคล้องกับความหลากหลายทางวัฒนธรรมและความต้องการของสังคม</t>
  </si>
  <si>
    <t>กลยุทธ์ข้อ 1 สนับสนุนและผลักดันงานบริการวิชาการในเชิงรุก</t>
  </si>
  <si>
    <r>
      <t>วัตถุประสงค์ข้อ 1</t>
    </r>
    <r>
      <rPr>
        <sz val="14"/>
        <rFont val="Angsana New"/>
        <family val="1"/>
      </rPr>
      <t xml:space="preserve"> เพื่อเสริมสร้างศักยภาพให้ชุมชนสามารถเข้าถึงแหล่งความรู้ได้ตลอดชีวิต  ตลอดเวลาจากทุกสถานที่  และมีรูปแบบการกระจายวิชาการอย่างหลากหลายและทั่วถึง   </t>
    </r>
    <r>
      <rPr>
        <u val="single"/>
        <sz val="14"/>
        <rFont val="Angsana New"/>
        <family val="1"/>
      </rPr>
      <t>กลยุทธ์ข้อ 1</t>
    </r>
    <r>
      <rPr>
        <sz val="14"/>
        <rFont val="Angsana New"/>
        <family val="1"/>
      </rPr>
      <t xml:space="preserve"> จัดให้มีการตรวจสอบความต้องการของชุมชน จัดเขตยุทธศาสตร์การให้บริการและดำเนินการบริการวิชาการด้วยการอบรมตามความต้องการของชุมชน, </t>
    </r>
    <r>
      <rPr>
        <u val="single"/>
        <sz val="14"/>
        <rFont val="Angsana New"/>
        <family val="1"/>
      </rPr>
      <t>กลยุทธ์ข้อ 6</t>
    </r>
    <r>
      <rPr>
        <sz val="14"/>
        <rFont val="Angsana New"/>
        <family val="1"/>
      </rPr>
      <t xml:space="preserve">   </t>
    </r>
    <r>
      <rPr>
        <sz val="14"/>
        <rFont val="Angsana New"/>
        <family val="1"/>
      </rPr>
      <t>เผยแพร่ความรู้สู่ชุมชนด้วยการนำเสนอผ่านสื่อต่างๆ รวมทั้งการจัดอบรม สัมมนา บรรยายทางวิชาการ</t>
    </r>
  </si>
  <si>
    <t>กลยุทธ์ข้อ 2  นำประโยชน์จากผลงานทางวิชาการไปใช้เชิงพาณิชย์</t>
  </si>
  <si>
    <r>
      <t>เ</t>
    </r>
    <r>
      <rPr>
        <b/>
        <sz val="14"/>
        <rFont val="Angsana New"/>
        <family val="1"/>
      </rPr>
      <t>ป้าประสงค์ที่ 1</t>
    </r>
    <r>
      <rPr>
        <sz val="14"/>
        <rFont val="Angsana New"/>
        <family val="1"/>
      </rPr>
      <t xml:space="preserve">  </t>
    </r>
    <r>
      <rPr>
        <u val="single"/>
        <sz val="14"/>
        <rFont val="Angsana New"/>
        <family val="1"/>
      </rPr>
      <t>วัตถุประสงค์ข้อ 6</t>
    </r>
    <r>
      <rPr>
        <sz val="14"/>
        <rFont val="Angsana New"/>
        <family val="1"/>
      </rPr>
      <t xml:space="preserve"> เพื่อให้มีระบบงานวิจัยและโครงสร้างการบริหารงานวิจัย รวมทั้งระบบการสนับสนุนให้มีการเผยแพร่และการใช้ประโยชน์จากงานวิจัยอย่างมีเอกภาพ  </t>
    </r>
    <r>
      <rPr>
        <u val="single"/>
        <sz val="14"/>
        <rFont val="Angsana New"/>
        <family val="1"/>
      </rPr>
      <t>กลยุทธ์ข้อ 4</t>
    </r>
    <r>
      <rPr>
        <sz val="14"/>
        <rFont val="Angsana New"/>
        <family val="1"/>
      </rPr>
      <t xml:space="preserve">  ให้มีระบบการบริหารจัดการที่ชัดเจนในการสนับสนุนให้ผลงานวิจัย  มุ่งสู่การตีพิมพ์ เผยแพร่ ใช้ประโยชน์การยื่นขอ/รักษาสิทธิบัตร หรือสร้างรายได้ให้กับมหาวิทยาลัย หรือเชื่อมโยงกับภาคอุตสาหกรรมหรือผู้นำผลงานวิจัยไปใช้</t>
    </r>
  </si>
  <si>
    <t>กลยุทธ์ข้อ 3 สร้างระบบการสนับสนุนงบประมาณบริจาค</t>
  </si>
  <si>
    <t>กลยุทธ์ข้อ 4  จัดทำโครงการหลักสูตรพิเศษที่มีรายได้</t>
  </si>
  <si>
    <r>
      <t>วัตถุประสงค์ข้อ 1</t>
    </r>
    <r>
      <rPr>
        <sz val="14"/>
        <rFont val="Angsana New"/>
        <family val="1"/>
      </rPr>
      <t xml:space="preserve"> เพื่อเสริมสร้างศักยภาพให้ชุมชนสามารถเข้าถึงแหล่งความรู้ได้ตลอดชีวิต ตลอดเวลา  จากทุกสถานที่และมีรูปแบบการกระจายวิชาการอย่างหลากหลายและทั่วถึง  </t>
    </r>
    <r>
      <rPr>
        <u val="single"/>
        <sz val="14"/>
        <rFont val="Angsana New"/>
        <family val="1"/>
      </rPr>
      <t>กลยุทธ์ข้อ 7</t>
    </r>
    <r>
      <rPr>
        <sz val="14"/>
        <rFont val="Angsana New"/>
        <family val="1"/>
      </rPr>
      <t xml:space="preserve">  จัดทำแผนปฏิบัติการด้านบริการวิชาการรายปีและประชาสัมพันธ์สู่หน่วยงานภายนอก</t>
    </r>
  </si>
  <si>
    <t>กลยุทธ์ข้อ 5  เพิ่มประสิทธิภาพการบริหารงบประมาณ</t>
  </si>
  <si>
    <r>
      <t>เป้าประสงค์ที่ 6</t>
    </r>
    <r>
      <rPr>
        <sz val="14"/>
        <rFont val="Angsana New"/>
        <family val="1"/>
      </rPr>
      <t xml:space="preserve"> เป็นองค์กรที่ใช้หลักธรรมภิบาลควบคู่กับการเป็นองค์กรแห่งการเรียนรู้และมีทรัพยากรบุคคลที่สามารถขับเคลื่อนองค์กร ให้บรรลุวิสัยทัศน์แห่งความเป็นมหาวิทยาลัยชั้นนำ </t>
    </r>
    <r>
      <rPr>
        <u val="single"/>
        <sz val="14"/>
        <rFont val="Angsana New"/>
        <family val="1"/>
      </rPr>
      <t>วัตถุประสงค์ข้อ 1</t>
    </r>
    <r>
      <rPr>
        <sz val="14"/>
        <rFont val="Angsana New"/>
        <family val="1"/>
      </rPr>
      <t xml:space="preserve"> เพื่อให้มีระบบบริหารจัดการที่มีความโปร่งใส ตรวจสอบได้ และเปิดโอกาสให้ประชาคมมีส่วนร่วมอย่างเหมาะสม  </t>
    </r>
    <r>
      <rPr>
        <u val="single"/>
        <sz val="14"/>
        <rFont val="Angsana New"/>
        <family val="1"/>
      </rPr>
      <t>กลยุทธ์ข้อ 4</t>
    </r>
    <r>
      <rPr>
        <sz val="14"/>
        <rFont val="Angsana New"/>
        <family val="1"/>
      </rPr>
      <t xml:space="preserve"> มีระบบงบประมาณ การเงินแบบมุ่งเน้นผลงานนำไปสู่การรายงาน การตรวจสอบและการประเมินอย่างมีประสิทธิภาพ</t>
    </r>
  </si>
  <si>
    <t>ภาควิชา/หน่วยงาน</t>
  </si>
  <si>
    <t>รวม</t>
  </si>
  <si>
    <t>จำนวน</t>
  </si>
  <si>
    <t>ภาควิชาวิศวกรรมเหมืองแร่ฯ</t>
  </si>
  <si>
    <t>ภาควิชาวิศวกรรมเคมี</t>
  </si>
  <si>
    <t>ภาควิชาวิศวกรรมโยธา</t>
  </si>
  <si>
    <t>ภาควิชาวิศวกรรมเครื่องกล</t>
  </si>
  <si>
    <t>ภาควิชาวิศวกรรมไฟฟ้า</t>
  </si>
  <si>
    <t>หมายเหตุ</t>
  </si>
  <si>
    <t>แหล่งข้อมูลO : กลุ่มงานแผนงานฯ</t>
  </si>
  <si>
    <t>ภาควิชา</t>
  </si>
  <si>
    <t>สำนักงานเลขานุการคณะ</t>
  </si>
  <si>
    <t>ภาควิชาวิศวกรรมอุตสาหการ</t>
  </si>
  <si>
    <t>ฝ่ายคอมพิวเตอร์ทางวิศวกรรมศาสตร์</t>
  </si>
  <si>
    <t>ฝ่ายบริการวิชาการ</t>
  </si>
  <si>
    <t>งบประมาณ</t>
  </si>
  <si>
    <t>เงินรายได้</t>
  </si>
  <si>
    <t>ค่าเสื่อมราคา</t>
  </si>
  <si>
    <t>ครุภัณฑ์</t>
  </si>
  <si>
    <t>ภาควิชาวิศวกรรมคอมฯ</t>
  </si>
  <si>
    <t>กองทุนฯ</t>
  </si>
  <si>
    <t xml:space="preserve">หมายเหตุ : </t>
  </si>
  <si>
    <t>ร้อยละ</t>
  </si>
  <si>
    <t xml:space="preserve">ผู้รับผิดชอบ  :  ขวัญฤดี  คล้ายแก้ว </t>
  </si>
  <si>
    <t>เงินเหลือจ่ายสุทธิ</t>
  </si>
  <si>
    <t xml:space="preserve">                    O : กลุ่มงานบริหารฯ</t>
  </si>
  <si>
    <t>:1</t>
  </si>
  <si>
    <t>5. ข้อมูลมาตรฐานด้านพัฒนาสถาบันและบุคลากร</t>
  </si>
  <si>
    <t xml:space="preserve">ผู้รับผิดชอบ  : </t>
  </si>
  <si>
    <t>ข้อมูลการดำเนินงานคณะวิศวกรรมศาสตร์ มหาวิทยาลัยสงขลานครินทร์  ประจำปีการศึกษา 2548/งปม.2548</t>
  </si>
  <si>
    <t>F-Data-EQ-05-5-0V.1:May-49 1/1</t>
  </si>
  <si>
    <t>ข้อมูล ณ วันที่  31 พ.ค. 49</t>
  </si>
  <si>
    <t>F-Data-EQ-05-4-0V.1:May-49 1/1</t>
  </si>
  <si>
    <t>F-Data-EQ-05-3-0V.1:May-49 1/1</t>
  </si>
  <si>
    <t>F-Data-EQ-05-2-0V.1:May-49 1/1</t>
  </si>
  <si>
    <t>F-Data-EQ-05-1-0V.1:May-49 1/1</t>
  </si>
  <si>
    <t>กรอบเวลาของข้อมูล 1 มิ.ย. 48 - 31 พ.ค. 49</t>
  </si>
  <si>
    <t>กรอบเวลาของข้อมูล :1 มิ.ย. 48 - 31 พ.ค. 49</t>
  </si>
  <si>
    <t>จำนวนอาจารย์</t>
  </si>
  <si>
    <t>เรื่อง</t>
  </si>
  <si>
    <t>ผู้เข้าร่วมประชุม</t>
  </si>
  <si>
    <t>ป.ตรี</t>
  </si>
  <si>
    <t>ป.โท</t>
  </si>
  <si>
    <t>ป.เอก</t>
  </si>
  <si>
    <t>นานาชาติ</t>
  </si>
  <si>
    <t>ระดับชาติ</t>
  </si>
  <si>
    <t xml:space="preserve">                     O: ภาควิชา</t>
  </si>
  <si>
    <t>จำนวนอาจารย์ประจำ</t>
  </si>
  <si>
    <t>นำเสนอในที่ประชุมวิชาการ</t>
  </si>
  <si>
    <t>เข้าร่วมประชุมวิชาการ</t>
  </si>
  <si>
    <t>ป.ตรี/เทียบเท่า</t>
  </si>
  <si>
    <t>ป.โท/เทียบเท่า</t>
  </si>
  <si>
    <t>ป.เอก/เทียบเท่า</t>
  </si>
  <si>
    <t>ระดับนานาชาติ</t>
  </si>
  <si>
    <t>1. ไฟฟ้า</t>
  </si>
  <si>
    <t>:</t>
  </si>
  <si>
    <t>2. เครื่องกล</t>
  </si>
  <si>
    <t>3. โยธา</t>
  </si>
  <si>
    <t>4. อุตสาหการ</t>
  </si>
  <si>
    <t>5. เคมี</t>
  </si>
  <si>
    <t>6. เหมืองแร่ฯ</t>
  </si>
  <si>
    <t>7. คอมพิวเตอร์</t>
  </si>
  <si>
    <t>ปีการศึกษา 2548</t>
  </si>
  <si>
    <t>จำนวนอาจารย์ที่รับการพัฒนา</t>
  </si>
  <si>
    <t>ในประเทศ</t>
  </si>
  <si>
    <t>ต่างประเทศ</t>
  </si>
  <si>
    <t>อัตราส่วน
ต่อคน</t>
  </si>
  <si>
    <t>ค่าใช้จ่ายในการพัฒนา</t>
  </si>
  <si>
    <t>จำนวนบุคลากรสายสนับสนุน</t>
  </si>
  <si>
    <t>จำนวนบุคลากรที่รับการพัฒนา</t>
  </si>
  <si>
    <t>รายงานข้อมูล ณ วันที่  พ.ค. 49</t>
  </si>
  <si>
    <t>กรอบเวลาของข้อมูล :1 ต.ค. 47 - 30 ก.ย. 48</t>
  </si>
  <si>
    <r>
      <t xml:space="preserve">              </t>
    </r>
    <r>
      <rPr>
        <b/>
        <sz val="18"/>
        <rFont val="Angsana New"/>
        <family val="1"/>
      </rPr>
      <t>ข้อมูลการดำเนินงานคณะวิศวกรรมศาสตร์ มหาวิทยาลัยสงขลานครินทร์ ประจำปีการศึกษา 2548/งปม.2548</t>
    </r>
  </si>
  <si>
    <t>รายงานข้อมูล ณ วันที่ พ.ค. 49</t>
  </si>
  <si>
    <t xml:space="preserve">ข้อมูลการดำเนินงานคณะวิศวกรรมศาสตร์  มหาวิทยาลัยสงขลานครินทร์ ประจำปีการศึกษา 2548/ งปม.2548                           </t>
  </si>
  <si>
    <t>ข้อมูล ณ 31 พ.ค. 49</t>
  </si>
  <si>
    <t xml:space="preserve">  F-Data-EQ 05-11-0   V.1:May-49  1/1</t>
  </si>
  <si>
    <t>รายการประเมินระดับ</t>
  </si>
  <si>
    <t>4. มีการประชุมสภาสถาบัน/กลุ่มสาขาอย่างต่ำร้อยละ 80 ของแผน</t>
  </si>
  <si>
    <t>5. มีกรรมการสภาสถาบัน/กลุ่มสาขาเข้าประชุมโดยเฉลี่ยอย่างต่ำร้อยละ 80</t>
  </si>
  <si>
    <t xml:space="preserve">      5.1  สภาสถาบันและผู้บริหารมีวิสัยทัศน์ที่ขับเคลื่อนพันธกิจ และสามารถสะท้อนถึงนโยบาย 
วัตถุประสงค์และนำไปสู่เป้าหมายของการบริหารจัดการที่ดี มีการบริหารแบบมีส่วนร่วมเน้นการกระจายอำนาจ โปร่งใสและตรวจสอบได้ รวมทั้งมีความสามารถในการผลักดันสถาบันให้สามารถแข่งขันได้ในระดับสากล (ข้อ)</t>
  </si>
  <si>
    <t>หน่วยงานที่รับผิดชอบ : กลุ่มแผนงานฯ</t>
  </si>
  <si>
    <t>ผู้รับผิดชอบ  : ขวัญฤดี  คล้ายแก้ว</t>
  </si>
  <si>
    <t>แหล่งข้อมูลO: กลุ่มงานแผนงานฯ</t>
  </si>
  <si>
    <t>4. มีการติดตามประเมินผลความสำเร็จของการจัดการความรู้</t>
  </si>
  <si>
    <t xml:space="preserve">      5.2  มีการพัฒนาสถาบันสู่องค์การเรียนรู้ โดยอาศัยผลการประเมินจากภายในและภายนอก (ระดับ)</t>
  </si>
  <si>
    <t>5. มีการนำผลการประเมินไปปรับใช้ในการพัฒนากระบวนการจัดการความรู้ให้เป็นส่วนหนึ่งของกระบวนงานปกติ และปรับปรุงแผนการจัดการความรู้</t>
  </si>
  <si>
    <t>หน่วยงานที่รับผิดชอบ : สำนักงานพัฒนาคุณภาพ</t>
  </si>
  <si>
    <t>แหล่งข้อมูลO: สำนักงานพัฒนาคุณภาพ</t>
  </si>
  <si>
    <t xml:space="preserve">      5.3  มีการกำหนดแผนกลยุทธ์ที่เชื่อมโยงกับยุทธศาสตร์ชาติ(ระดับ)</t>
  </si>
  <si>
    <t>1. คณะกรรมการ/คณะทำงานกำหนดแผนกลยุทธ์ของสถาบัน</t>
  </si>
  <si>
    <t>2. มีแผนกลยุทธ์ของสถาบัน</t>
  </si>
  <si>
    <t xml:space="preserve">      5.4  การใช้ทรัพยากรภายในและภายนอกสถาบันร่วมกัน (ระดับ)</t>
  </si>
  <si>
    <t>แหล่งข้อมูลO: กลุ่มงานบริหารทั่วไป</t>
  </si>
  <si>
    <t>หน่วยงานที่รับผิดชอบ : กลุ่มงานบริหารทั่วไป</t>
  </si>
  <si>
    <t xml:space="preserve"> </t>
  </si>
  <si>
    <t>1. มีคณะกรรมการวิเคราะห์ความต้องการในการใช้ทรัพยากรของสถาบัน</t>
  </si>
  <si>
    <t>2. มีการวิเคราะห์ความต้องการในการใช้ทรัพยากรของสถาบัน</t>
  </si>
  <si>
    <t>3. มีแผนการใช้ทรัพยากรร่วมกับหน่วยงานอื่นในสถาบัน</t>
  </si>
  <si>
    <t>4. มีแผนการใช้ทรัพยากรร่วมกับหน่วยงานอื่นนอกสถาบัน</t>
  </si>
  <si>
    <t>5. มีผลการประหยัดงบประมาณที่เกิดจากการใช้ทรัพยากรร่วมกับหน่วยงานอื่น</t>
  </si>
  <si>
    <t xml:space="preserve">      5.5  ศักยภาพของระบบฐานข้อมูลเพื่อการบริหาร การเรียนการสอน และการวิจัย (ระดับ)</t>
  </si>
  <si>
    <t>หน่วยงานที่รับผิดชอบ : ฝ่ายคอมพิวเตอร์ฯ</t>
  </si>
  <si>
    <t>แหล่งข้อมูลO: ฝ่ายคอมพิวเตอร์ฯ</t>
  </si>
  <si>
    <t>1. มีนโยบายในการจัดทำระบบฐานข้อมูลเพื่อการตัดสินใจ</t>
  </si>
  <si>
    <t>2. มีระบบฐานข้อมูลเพื่อการตัดสินใจ</t>
  </si>
  <si>
    <t>3. มีการประเมินประสิทธิภาพและความปลอดภัยของระบบฐานข้อมูล</t>
  </si>
  <si>
    <t>4. มีการประเมินประสิทธิภาพและความปลอดภัยของระบบฐานข้อมูล และประเมินความพึงพอใจของผู้ใช้ฐานข้อมูล</t>
  </si>
  <si>
    <t>5. มีการนำผลการประเมินในข้อ 3 และ 4 มาปรับปรุงระบบฐานข้อมูล</t>
  </si>
  <si>
    <t>สินทรัพย์ถาวร</t>
  </si>
  <si>
    <t>อาคาร/สถานที่</t>
  </si>
  <si>
    <t>นักศึกษาเต็มเวลาเทียบเท่า</t>
  </si>
  <si>
    <t>อัตราส่วน</t>
  </si>
  <si>
    <t xml:space="preserve">                    1.  สินทรัพย์ถาวรหมายถึง สินทรัพย์ที่สถาบันครอบครองในฐานะนิติบุคคลตามกฎหมาย โดยจัดเป็นประเภทย่อย 3 ประเภท คือ ครุภัณฑ์  อาคารสถานที่  
และที่ดิน  ซึ่งโดยทั่วไปแล้วสินทรัพย์ถาวรจะแสดงถึงการจัดสรรเงินของสถาบันที่จะนำไปใช้จ่ายในหมวดครุภัณฑ์และการก่อสร้างอาคาร รวบรวมตามปีงบประมาณ</t>
  </si>
  <si>
    <t xml:space="preserve">                     2.  จำนวนนักศึกษาเต็มเวลาเทียบเท่า ให้นับรวมทั้งระดับปริญญาตรี ปริญญาโท และระดับปริญญาเอก</t>
  </si>
  <si>
    <t>งบดำเนินการ</t>
  </si>
  <si>
    <t xml:space="preserve">หมายเหตุ :    </t>
  </si>
  <si>
    <t xml:space="preserve">                     1.  จำนวนอาจารย์ประจำ  หมายถึง อาจารย์ประจำเฉพาะที่ปฏิบัติงานจริง ไม่นับรวมอาจารย์ที่ลาศึกษาต่อ</t>
  </si>
  <si>
    <t xml:space="preserve">                     2.  การแจงนับอาจารย์ประจำที่นำเสนอผลงานทางวิชาการ ในแต่ละในปีการศึกษา จะไม่นับซ้ำ ถึงแม้ว่าอาจารย์ผู้นั้นจะนำเสนอผลงานหลายครั้ง</t>
  </si>
  <si>
    <t xml:space="preserve">                     3.  ผลงานทางวิชาการของอาจารย์ประจำ ได้แก่ </t>
  </si>
  <si>
    <t xml:space="preserve">                             -  ผลงานทางวิชาการที่ได้มีการศึกษาค้นคว้าตามกระบวนการ ระเบียบวิธีวิจัยที่เหมาะสมกับสาขาวิชา </t>
  </si>
  <si>
    <t xml:space="preserve">                             - การแสดงออกทางศิลปะอันเป็นที่ยอมรับระดับนานาชาติและระดับชาติ </t>
  </si>
  <si>
    <t xml:space="preserve">                             - งานที่ได้รับสิทธิบัตร / อนุสิทธิบัตรทั้งในและต่างประเทศ</t>
  </si>
  <si>
    <t xml:space="preserve">                 1.  จำนวนอาจารย์ประจำ  หมายถึง อาจารย์ประจำเฉพาะที่ปฏิบัติงานจริง รวมทั้งอาจารย์ที่ลาศึกษาต่อ </t>
  </si>
  <si>
    <t xml:space="preserve">                 2. เงินที่สถาบันจัดสรรเพื่อพัฒนาคณาจารย์ทั้งในประเทศและต่างประเทศ รวบรวมตามปีการศึกษาได้แก่เงินที่ใช้เพื่อ </t>
  </si>
  <si>
    <t xml:space="preserve">                     - การส่งบุคลากรไปศึกษาต่อ</t>
  </si>
  <si>
    <t xml:space="preserve">                     - การส่งบุคลากรไปอบรม หรือดูงาน</t>
  </si>
  <si>
    <t xml:space="preserve">                     - การฝึกอบรมที่สถาบันจัดขึ้นเอง โดยมีวัตถุประสงค์เพื่อพัฒนาศักยภาพของคณาจารย์</t>
  </si>
  <si>
    <t xml:space="preserve">                   - การส่งบุคลากรสายสนับสนุนไปศึกษาต่อ</t>
  </si>
  <si>
    <t xml:space="preserve">                   - การส่งบุคลากรสายสนับสนุนไปอบรม สัมมนาหรือดูงาน</t>
  </si>
  <si>
    <t xml:space="preserve">                  - การฝึกอบรมที่สถาบันจัดขึ้นเอง โดยมีวัตถุประสงค์เพื่อพัฒนาศักยภาพของบุคลากรสายสนับสนุน</t>
  </si>
  <si>
    <t>F-Data-EQ-05-6-0  V.1:May-49 1/2</t>
  </si>
  <si>
    <t>F-Data-EQ-05-6-0  V.1:May-49 2/2</t>
  </si>
  <si>
    <t>F-Data-EQ 05-9-1  V.1:May-49  1/2</t>
  </si>
  <si>
    <t>F-Data-EQ 05-9-1  V.1:May-49  2/2</t>
  </si>
  <si>
    <t>F-Data-EQ 05-10-0   V.1:May-49  1/1</t>
  </si>
  <si>
    <t>หน่วยงานรับผิดชอบ : กลุ่มแผนงานฯ</t>
  </si>
  <si>
    <t>ผู้รับผิดชอบ  : ขวัญฤดี, จุฑามาส, รัตนาพร</t>
  </si>
  <si>
    <t xml:space="preserve"> หมายเหตุ : 1.  บุคลกรสายสนับสนุน (Non-academic) หมายถึง บุคลากรสายช่วยวิชาการ สายการจัดการและธุรการ นับรวมบุคลากรที่ลาศึกษาต่อด้วย รวบรวมตามปีการศึกษา</t>
  </si>
  <si>
    <t>ผู้รับผิดชอบ  : ขวัญฤดี, จุฑามาส, รัตนาพร, วไลพร</t>
  </si>
  <si>
    <t>รายการประเมิน</t>
  </si>
  <si>
    <t>รายการประเมินการพัฒนาสถาบันสู่องค์การเรียนรู้</t>
  </si>
  <si>
    <t>ระดับประสิทธิผล</t>
  </si>
  <si>
    <t>รายการประเมินการใช้ทรัพยากรภายในและภายนอกร่วมกัน</t>
  </si>
  <si>
    <t>คชจ.ทั้งหมด ต่อจำนวน นศ. เต็มเวลาเทียบเท่า</t>
  </si>
  <si>
    <t>5.8  ร้อยละของเงินเหลือจ่ายสุทธิต่องบดำเนินการ (ร้อยละของงบดำเนินการ)</t>
  </si>
  <si>
    <t xml:space="preserve">                             - สิ่งประดิษฐ์หรืองานสร้างสรรค์ทางด้านศิลปกรรม และจิตรกรรม </t>
  </si>
  <si>
    <t>อัตราส่วนต่อคน</t>
  </si>
  <si>
    <t>ประชุมต่อคน</t>
  </si>
  <si>
    <t>นำเสนอต่อคน</t>
  </si>
  <si>
    <t xml:space="preserve">จำนวน
</t>
  </si>
  <si>
    <t>แหล่งข้อมูล O: กลุ่มงานบริหารทั่วไป (การจัดการทรัพยากรบุคคล)</t>
  </si>
  <si>
    <t>ภาควิชาวิศวกรรมคอมพิวเตอร์</t>
  </si>
  <si>
    <t xml:space="preserve">                      O : กลุ่มงานบริหาร(การจัดการฯ)</t>
  </si>
  <si>
    <t>หน่วยงานรับผิดชอบ : กลุ่มแผนงานฯ, กลุ่มบริหารฯ</t>
  </si>
  <si>
    <t>มี</t>
  </si>
  <si>
    <t>ไม่มี</t>
  </si>
  <si>
    <t>6. มีการส่งเอกสารให้กรรมการสภาสถาบัน/กลุ่มสาขาก่อนประชุมโดยเฉลี่ย
อย่างต่ำ 7 วัน</t>
  </si>
  <si>
    <t xml:space="preserve">           5.9.1  จำนวนผู้เข้าร่วมประชุมวิชาการและนำเสนอผลงาน</t>
  </si>
  <si>
    <t>บัณฑิต</t>
  </si>
  <si>
    <t>3. มีคณะกรรมการวิเคราะห์ความสอดคล้องของแผนกลยุทธ์กับ
ยุทธศาสตร์ชาติ</t>
  </si>
  <si>
    <t>5.9  ร้อยละของอาจารย์ที่เข้าร่วมประชุมวิชาการหรือนำเสนอผลงานวิชาการทั้งในประเทศและต่างประเทศ (อ.ประจำปฏิบัติงานไม่รวมลาศึกษาต่อ)</t>
  </si>
  <si>
    <t>4. แผนกลยุทธ์มีความสอดคล้องกับยุทธศาสตร์ชาติ น้อยกว่าร้อยละ 
80 ของแผน</t>
  </si>
  <si>
    <t>5. แผนกลยุทธ์มีความสอดคล้องกับยุทธศาสตร์ชาติ ตั้งแต่ร้อยละ 
80 ของแผน</t>
  </si>
  <si>
    <t>รวมทั้งหมด</t>
  </si>
  <si>
    <t>แหล่งข้อมูล O: กลุ่มงานบริหารฯ (การเจ้าฯ)</t>
  </si>
  <si>
    <t>ผู้รับผิดชอบ: เสาวนีย์  แก้วหนู</t>
  </si>
  <si>
    <t xml:space="preserve">        5.9.2  รายชื่ออาจารย์ผู้เข้าร่วมประชุมวิชาการทั้งในประเทศและต่างประเทศ</t>
  </si>
  <si>
    <t>กรอบเวลาของข้อมูล: 1มิ.ย. 48- 31 พ.ค. 49</t>
  </si>
  <si>
    <t>กรอบเวลาของข้อมูล: 1 มิ.ย. 48 - 31 พ.ค. 49</t>
  </si>
  <si>
    <t>กรอบเวลาของข้อมูล: 1 มิ.ย. 48-31 พ.ค. 49</t>
  </si>
  <si>
    <t>5.6  สินทรัพย์ถาวรต่อจำนวนนักศึกษาเต็มเวลาเทียบเท่า (บาท/คน) (นศ.เต็มเวลาเทียบเท่าทั้งหมด)</t>
  </si>
  <si>
    <t>5.10   งบประมาณสำหรับพัฒนาคณาจารย์ทั้งในประเทศและต่างประเทศต่ออาจารย์ประจำ (อ.ประจำทั้งหมดรวมลาศึกษาต่อ)</t>
  </si>
  <si>
    <t>5.11   ร้อยละของบุคลากรประจำสายสนับสนุนที่ได้รับการพัฒนาความรู้และทักษะในวิชาชีพ ทั้งในประเทศและต่างประเทศ (บุคลากรสายสนับสนุนทั้งหมดรวมลาศึกษาต่อ)</t>
  </si>
  <si>
    <t>อนุวัตร  ประเสริฐสิทธิ์</t>
  </si>
  <si>
    <t>ประชุมวิชาการทางวิศวกรรมไฟฟ้า ครั้งที่ 28</t>
  </si>
  <si>
    <t>Train-the-Trainers Workshop on Student 
Exchange &amp; UMAP credit Transfer Scheme</t>
  </si>
  <si>
    <t>เกริกชัย  ทองหนู</t>
  </si>
  <si>
    <t>Feasibility Stydy and Draft Proposal on Center 
of Excellence in data Storage Technology and Application R&amp;D</t>
  </si>
  <si>
    <t>ปัญญรักษ์  งามศรีตระกูล</t>
  </si>
  <si>
    <t>สุธรรม  นิยมวาส</t>
  </si>
  <si>
    <t>พีระพงศ์  ทีฆสกุล</t>
  </si>
  <si>
    <t>The 4th Asian Aerosal Cenference</t>
  </si>
  <si>
    <t>International conference on Materials-Energy Design MED</t>
  </si>
  <si>
    <t>จันทกานต์  ทวีกุล</t>
  </si>
  <si>
    <t>The Seventh Symposium on TQM-Best Practice in Thailand</t>
  </si>
  <si>
    <t>Thailand Materials Science and Technology Conference</t>
  </si>
  <si>
    <t>JGSEE Annual Seminar 2006</t>
  </si>
  <si>
    <t>อุดมผล  พืชน์ไพบูลย์</t>
  </si>
  <si>
    <t>ฟูกิจ  นิลรัตน์</t>
  </si>
  <si>
    <t>การพัฒนาระบบขนส่งมวลชนของประเทศ</t>
  </si>
  <si>
    <t>พรทิพย์  ศรีแดง</t>
  </si>
  <si>
    <t xml:space="preserve">การประชุมวิชาการสิ่งแวดล้อมแห่งชาติ ครั้งที่ 5 </t>
  </si>
  <si>
    <t>เอริกา  พฤฒิกิตติ</t>
  </si>
  <si>
    <t>การประชุมวิชาการวิศวกรรมเคมีและเคมีประยุกต์แห่งประเทศไทย ครั้งที่ 15</t>
  </si>
  <si>
    <t>ราม  แย้มแสงสังข์</t>
  </si>
  <si>
    <t>สุภวรรณ  ฏิระวณิชย์กุล</t>
  </si>
  <si>
    <t>นาโนเทคโนโลยีและพลังงานกับการพัมนาอุตสาหกรรมเคมี</t>
  </si>
  <si>
    <t>ชาคริต  ทองอุไร</t>
  </si>
  <si>
    <t>Alternative Fuels &amp; Energy Choice 2005</t>
  </si>
  <si>
    <t>สุธรรม  สุขมณี</t>
  </si>
  <si>
    <t>ความร่วมมือพัฒนาไบโอดีเซลของประเทศไทย</t>
  </si>
  <si>
    <t>Biorefinery</t>
  </si>
  <si>
    <t>จุไรวัลย์  รัตนะพิสิฐ</t>
  </si>
  <si>
    <t>ประชุมสัมมนาเชิงวิชาการประจำปีด้านการจัดการโซ่อุปทานและโลจิสติกส์</t>
  </si>
  <si>
    <t>เสกสรร  สุธรรมานนท์</t>
  </si>
  <si>
    <t>11th International Conference on Productivity and Quility Research</t>
  </si>
  <si>
    <t>การประชุมสัมมนาวิชาการ ปขมท. ประจำปี 2549</t>
  </si>
  <si>
    <t>กลางเดือน  โพชนา</t>
  </si>
  <si>
    <t>นภิสพร  มีมงคล</t>
  </si>
  <si>
    <t>ประชุมวิชาการ Thailand Materials Science and Technology Conference 4</t>
  </si>
  <si>
    <t>Thailand v6 Forum ครั้งที่ 4</t>
  </si>
  <si>
    <t>สินชัย  กมลภิวงศ์</t>
  </si>
  <si>
    <t>สุธน  แซ่ว่อง</t>
  </si>
  <si>
    <t>เพ็ชรัตน์  สุริยะไชย</t>
  </si>
  <si>
    <t>Fifth Internationational Conference on Communication, Information and Signal Processing 2005 (ICICS 2005)</t>
  </si>
  <si>
    <t>NCSEC 2006(The 10th National Computer Science and Engineering Conference</t>
  </si>
  <si>
    <t>Thailand v6 Forum ครั้งที่ 7</t>
  </si>
  <si>
    <t>วรรณรัช  สันติอมรทัต</t>
  </si>
  <si>
    <t>Thailand RFID Summit</t>
  </si>
  <si>
    <t>มัลลิกา  อุณหวิวรรธน์</t>
  </si>
  <si>
    <t>The IASTED International Conference on Networks Communication Systems (NCS 2006)</t>
  </si>
  <si>
    <t>10th Annual National Symposium on Computational Scoence &amp; Engoneering</t>
  </si>
  <si>
    <t>พิชญา  ตัณฑัยย์</t>
  </si>
  <si>
    <t>Multimedia Architecture and Application based on SIP และ Thailand IPv6 Summit</t>
  </si>
  <si>
    <t>2006 ECTI International Conference</t>
  </si>
  <si>
    <t>ECTI 206</t>
  </si>
  <si>
    <t>วีระพันธ์  มุสิกสาร</t>
  </si>
  <si>
    <t>สินทรพย์ถาวรต่อนักศึกษาเต็มเวลาเทียบเท่า</t>
  </si>
  <si>
    <t>F-Data-EQ-05-7,8-0  V.1:May-49 1/2</t>
  </si>
  <si>
    <t xml:space="preserve">ปีงบประมาณ 2548 </t>
  </si>
  <si>
    <t>ร้อยละของเงินเหลือจ่ายสุทธิต่องบดำเนินการ</t>
  </si>
  <si>
    <t>ข้อมูล ณ วันที่  30 ก.ย. 48</t>
  </si>
  <si>
    <t>รายงานข้อมูล ณ วันที่  ก.ย. 48</t>
  </si>
  <si>
    <t>F-Data-EQ-05-7,8-0  V.1:May-49 2/2</t>
  </si>
  <si>
    <t xml:space="preserve">                   3.  เกณฑ์ปกติคณะวิศวกรรมศาสตร์ เท่ากับ 70,312 บาท</t>
  </si>
  <si>
    <t>ผู้รับผิดชอบ  :  ขวัญฤดี, กิตติมา</t>
  </si>
  <si>
    <t>เอกสาร/
หลักฐานอ้างอิง</t>
  </si>
  <si>
    <t>ผลการประเมิน</t>
  </si>
  <si>
    <t>แหล่งข้อมูล</t>
  </si>
  <si>
    <t>7. มีการประเมินผลงานของผู้บริหารสูงสุดของสถาบัน/กลุ่มสาขาโดยมีหลักเกณฑ์ที่ชัดเจนและตกลงกันไว้ล่วงหน้า</t>
  </si>
  <si>
    <t xml:space="preserve">           5.1(1)  การประเมินวิสัยทัศน์  พันธกิจ วัตถุประสงค์ และเป้าหมาย</t>
  </si>
  <si>
    <t>ครั้งที่</t>
  </si>
  <si>
    <t>กำหนดตามแผน</t>
  </si>
  <si>
    <t>วันประชุมจริง</t>
  </si>
  <si>
    <t>วันส่งเอกสาร</t>
  </si>
  <si>
    <t>การส่งเอกสาร
ล่วงหน้า</t>
  </si>
  <si>
    <t>เอกสารอ้างอิง</t>
  </si>
  <si>
    <t xml:space="preserve">%         การจัดประชุม </t>
  </si>
  <si>
    <t>หน่วยงานที่รับผิดชอบ : กลุ่มบริหารทั่วไป</t>
  </si>
  <si>
    <t>ผู้รับผิดชอบ  : วรลักษณ์</t>
  </si>
  <si>
    <t xml:space="preserve">           5.1(3)  สถิติการเข้าประชุมคณะกรรมการประจำคณะวิศวกรรมศาสตร์</t>
  </si>
  <si>
    <t>พ.ศ.</t>
  </si>
  <si>
    <t>วันที่ประชุม</t>
  </si>
  <si>
    <t>จำนวนผู้เข้าร่วม
ประชุม</t>
  </si>
  <si>
    <t>จำนวนกรรมการทั้งหมด</t>
  </si>
  <si>
    <t>% ผู้เข้าร่วม
ประชุม</t>
  </si>
  <si>
    <t xml:space="preserve">             5.3 (1)  การประเมินการกำหนดแผนกลยุทธ์ที่เชื่อมโยงกับยุทธศาสตร์ชาติ</t>
  </si>
  <si>
    <t xml:space="preserve">             5.3 (2)  รายงานผลการวิเคราะห์ความสอดคล้องของแผนกลยุทธ์</t>
  </si>
  <si>
    <t>ระดับความสอดคล้อง
(%)</t>
  </si>
  <si>
    <t xml:space="preserve">              5.4(1)  ประเมินการใช้ทรัพยากรภายในและภายนอกสถาบันร่วมกัน</t>
  </si>
  <si>
    <t xml:space="preserve">             5.4 (2)  บัญชีรายชื่อผู้รับผิดชอบในการวิเคราะห์ความต้องการใช้ทรัพยากรของคณะวิศวกรรมศาสตร์</t>
  </si>
  <si>
    <t>รายการ/ทรัพยากร</t>
  </si>
  <si>
    <t>ผู้รับผิดชอบ</t>
  </si>
  <si>
    <t>เอกสาร/หลักฐานอ้างอิง</t>
  </si>
  <si>
    <t>1.  บุคลากรสายอาจารย์</t>
  </si>
  <si>
    <t>ผู้บริหารภาควิชา/หน่วยงาน</t>
  </si>
  <si>
    <t>2.  บุคลากรสายสนับสนุน</t>
  </si>
  <si>
    <t>3.  ที่ดิน/ สิ่งก่อสร้าง</t>
  </si>
  <si>
    <t>4.  วัสดุ</t>
  </si>
  <si>
    <t>5.  คอมพิวเตอร์</t>
  </si>
  <si>
    <t>6.  อุปกรณ์สนับสนุนการเรียนการสอน</t>
  </si>
  <si>
    <t>7.  ห้องเรียน</t>
  </si>
  <si>
    <t>คณะกรรมการประเมินอัตราการใช้
ห้องเรียนห้องประชุม</t>
  </si>
  <si>
    <t>8.  ห้องประชุม</t>
  </si>
  <si>
    <t>9.  ยานพาหนะ</t>
  </si>
  <si>
    <t>10. อื่นๆ  (ระบุ)..............................</t>
  </si>
  <si>
    <t xml:space="preserve">             5.5(1)  รายการประเมินศักยภาพของระบบฐานข้อมูลเพื่อการบริการ การเรียนการสอน และการวิจัย</t>
  </si>
  <si>
    <t xml:space="preserve">             5.5(2)  บัญชีรายชื่อฐานข้อมูลเพื่อการตัดสินใจ คณะวิศวกรรมศาสตร์</t>
  </si>
  <si>
    <t>ลำดับที่</t>
  </si>
  <si>
    <t>กลุ่ม/หมวด</t>
  </si>
  <si>
    <t>ชื่อโปรแกรม/ระบบฐานข้อมูล</t>
  </si>
  <si>
    <t>ลักษณะข้อมูล</t>
  </si>
  <si>
    <t>วันที่พัฒนา/ แล้วเสร็จ/ติดตั้ง</t>
  </si>
  <si>
    <t>หมายเหตุ
(link  เชื่อมโยง)</t>
  </si>
  <si>
    <t xml:space="preserve">ผู้รับผิดชอบ : </t>
  </si>
  <si>
    <t xml:space="preserve">        5.9.3  รายชื่ออาจารย์ผู้เข้าร่วมนำเสนอผลงานทั้งในประเทศและต่างประเทศ</t>
  </si>
  <si>
    <t>-</t>
  </si>
  <si>
    <t>√</t>
  </si>
  <si>
    <t>3. มีการดำเนินการตามแผนและเกิดผลสำเร็จตามเป้าหมายของแผนไม่น้อยกว่าร้อยละ 100</t>
  </si>
  <si>
    <t xml:space="preserve">  -  เหมือนข้อ 2</t>
  </si>
  <si>
    <t>1. กรรมการประจำคณะเปิดโอกาสให้มีการตรวจสอบ
การดำเนินงาน</t>
  </si>
  <si>
    <t>2. กรรมการประจำคณะมีส่วนร่วมในการกำหนดและให้ความเห็นชอบ
ยุทธศาสตร์และให้ข้อสังเกตที่มีนัยสำคัญ</t>
  </si>
  <si>
    <t xml:space="preserve">  -  รายงานการประชุมกรรมการ
ประจำคณะฯที่มีวาระเกี่ยวกับการให้ความเห็นชอบแผนกลยุทธ์</t>
  </si>
  <si>
    <t>3. กรรมการประจำคณะติดตามผลการดำเนินงานที่สำคัญตามภารกิจหลักของสถาบันอย่างครบถ้วนมากกว่าปีละ 2 ครั้ง</t>
  </si>
  <si>
    <t xml:space="preserve">  -  รายงานผลการการดำเนินงานทางการเงิน
  -  รายงานการประชุมกรรมการประจำคณะฯ ที่มีการรายงานผลการดำเนินงานของคระฯ
  -  รายงานผลการดำเนินการตามKPIs</t>
  </si>
  <si>
    <t xml:space="preserve">  -  แผน/กำหนดการประชุมประจำปี
  -  รายงานการประชุมกรรมการประจำคณะฯตามแผนบันทึกจำนวนครั้งในการประชุมที่กำหนด</t>
  </si>
  <si>
    <t xml:space="preserve">  -  รายงานการประชุมกรรมการประจำคณะฯ ปี 2548
  -  บันทึกจำนวนครั้งในการประชุม</t>
  </si>
  <si>
    <t xml:space="preserve">  -  หนังสือนำส่งเอกสารการประชุม
  -  บันทึกจำนวนวันส่งเอกสารโดยเฉลี่ย</t>
  </si>
  <si>
    <t>1. มีการทบทวนและจัดทำแผนการจัดการความรู้ประจำปี2548</t>
  </si>
  <si>
    <t>ประชุมวิชาการ "กึ่งทศวรรษการประเมินคุณภาพ
ภายนอก"</t>
  </si>
  <si>
    <t>สมชัย  หลิมศิโรรัตน์</t>
  </si>
  <si>
    <t>ประชุมเรื่อง The 20" International Conference on Circuits/Systems,Computers and Communications</t>
  </si>
  <si>
    <t>/</t>
  </si>
  <si>
    <t>ประชุมเรื่อง The 26" Symposium on Ultrasonic Electronics</t>
  </si>
  <si>
    <t xml:space="preserve">เสนอผลงานเกี่ยวกับการคำนวณแม่เหล็ก </t>
  </si>
  <si>
    <t>เสนอผลงาน เรื่อง Post-Beamforming 
Second-order Volterra Filters for Contrast Agent Imaging-A Frequency-Domain Aspect</t>
  </si>
  <si>
    <t>เสนอผลงาน เรื่อง Heirarchical Rule Base for 
Diagnosis based on Melody of Heart Sounds</t>
  </si>
  <si>
    <t>ประชุมเรื่อง The 12 International Conference on Biomedical Engineering</t>
  </si>
  <si>
    <t xml:space="preserve"> International Conference on Materials-Energy-Design MED</t>
  </si>
  <si>
    <t xml:space="preserve"> เรื่อง Harmonic Wave Propagation and Testing of Piezoelectric Curvilinear Arc Driver</t>
  </si>
  <si>
    <t>เรื่อง The 4" Asian Aerorol Conference</t>
  </si>
  <si>
    <t>เรื่อง The Minerals, Metals &amp; Materials Society 2006 Annual Meeting &amp; Exhibition</t>
  </si>
  <si>
    <t xml:space="preserve">ประชุม เรื่อง International Symposium on Artifcial Life and Robotics (AROB 11") </t>
  </si>
  <si>
    <t>ประชุม เรื่อง KicK-off Seminar of Research Project "Improvement of rice  husk-fired brick kiln in  Mekong Delta"</t>
  </si>
  <si>
    <t xml:space="preserve"> เรื่อง The 12 International Conference on Industrial Engineering and Engineering and Engineering Management</t>
  </si>
  <si>
    <t xml:space="preserve">      5.1  สภาสถาบันและผู้บริหารมีวิสัยทัศน์ที่ขับเคลื่อนพันธกิจ และสามารถสะท้อนถึงนโยบาย วัตถุประสงค์และนำไปสู่เป้าหมายของการบริหารจัดการที่ดี มีการบริหารแบบมีส่วนร่วมเน้นการกระจายอำนาจ โปร่งใสและตรวจสอบได้ รวมทั้งมีความสามารถในการผลักดันสถาบันให้สามารถแข่งขันได้ในระดับสากล (ข้อ)</t>
  </si>
  <si>
    <r>
      <t>วัตถุประสงค์ข้อ 1</t>
    </r>
    <r>
      <rPr>
        <sz val="14"/>
        <rFont val="Angsana New"/>
        <family val="1"/>
      </rPr>
      <t xml:space="preserve"> เพื่อสร้างงานวิจัยบัณฑิตศึกษาให้มี
คุณภาพในระดับสากล และขยายการเติบโตของบัณฑิตศึกษาอย่างต่อเนื่อง  </t>
    </r>
    <r>
      <rPr>
        <u val="single"/>
        <sz val="14"/>
        <rFont val="Angsana New"/>
        <family val="1"/>
      </rPr>
      <t>กลยุทธ์ข้อ 6</t>
    </r>
    <r>
      <rPr>
        <sz val="14"/>
        <rFont val="Angsana New"/>
        <family val="1"/>
      </rPr>
      <t xml:space="preserve"> ขยายระดับบัณฑิตศึกษาโดยการเพิ่มหลักสูตรและจำนวนรับนักศึกษาที่เน้นหลักสูตรวิจัย</t>
    </r>
  </si>
  <si>
    <t>คณะทำงานเพื่อพิจารณาคำของบประมาณค่าครุภัณฑ์ ปีงบประมาณ 2550</t>
  </si>
  <si>
    <t xml:space="preserve">                  1.  ค่าใช้จ่ายทั้งหมด หมายถึง งบหมวดเงินเดือน  ค่าตอบแทน ค่าใช้สอย ค่าวัสดุ ค่าสาธารณูปโภค เงินอุดหนุน และค่าเสื่อมราคาโดยไม่รวมงบลงทุน (งบครุภัณฑ์ ที่ดิน  สิ่งก่อสร้าง) ทั้งนี้ให้คิดตามปีงบประมาณ</t>
  </si>
  <si>
    <t xml:space="preserve">                   2.  งบดำเนินการ   ได้แก่  งบหมวดเงินเดือน  ค่าตอบแทน  ค่าใช้สอย   ค่าวัสดุ    ค่าสาธารณูปโภค เงินอุดหนุน โดยไม่รวมงบลงทุน (งบครุภัณฑ์ ที่ดินและสิ่งก่อสร้าง) งบดำเนินการคิดจากทั้งสองแหล่งคือ จากงบประมาณแผ่นดิน และงบเงินรายได้ (เงินนอกงบประมาณแผ่นดิน)</t>
  </si>
  <si>
    <t xml:space="preserve">                             -  การแสดงความก้าวหน้าทางวิชาการ เสริมสร้างองค์ความรู้หรือวิธีการที่เป็นประโยชน์ต่อสาขาวิชา หรือแสดงความเป็นต้นแบบ ต้นความคิดของผลงาน หรือแสดงความสามารถในการบุกเบิกงานในสาขาวิชานั้น </t>
  </si>
  <si>
    <t>ชูศักดิ์  ลิ่มสกุล</t>
  </si>
  <si>
    <t>นิตยา       ซีการ์</t>
  </si>
  <si>
    <t>ชูเกียรติ  คุปตานนท์</t>
  </si>
  <si>
    <t>ประชุมวิชาการวิศวกรรมโยธาแห่งชาติ ครั้งที่ 11</t>
  </si>
  <si>
    <t>สมบูรณ์       พรพิเนตพงศ์</t>
  </si>
  <si>
    <t>เอริกา       พฤฒิกิตติ</t>
  </si>
  <si>
    <t>วนิดา       รัตนมณี</t>
  </si>
  <si>
    <t>พรชัย  พฤกษ์ภัทรานนท์</t>
  </si>
  <si>
    <t xml:space="preserve">ณัฎฐา        จินดาเพ็ชร์      </t>
  </si>
  <si>
    <t xml:space="preserve">แอนดรูว์    ซีก้าร์      </t>
  </si>
  <si>
    <t>สุภวรรณ    ฎิระวณิชย์กุล</t>
  </si>
  <si>
    <t>จุไรวัลย์      รัตนะพิสิฐ</t>
  </si>
  <si>
    <t>วีระศักดิ์      ทองลิมป์</t>
  </si>
  <si>
    <t>วีรวรรณ  สุทธิศรีปก</t>
  </si>
  <si>
    <t xml:space="preserve">                       2.  การพัฒนาความรู้ และทักษะในวิชาชีพ ได้แก่</t>
  </si>
  <si>
    <t>เรื่อง XIX Annual International  Occupationl Ergonomics and Safety Conference 2005</t>
  </si>
  <si>
    <t>เรื่อง Malaysia Palm Oil Board International Palm Oil Congress</t>
  </si>
  <si>
    <t>เรื่อง 11" International Conference on Productivity and Quality Research</t>
  </si>
  <si>
    <t xml:space="preserve">เรื่อง 17" Annual Conference of the Production and Operation Management Society </t>
  </si>
  <si>
    <t xml:space="preserve"> เรื่อง 17" Annual Conference of the Production and  Operation  Management Society</t>
  </si>
  <si>
    <t>ประชุม เรื่อง 6" International  Congress on Logistics and Supply  System Chain Management</t>
  </si>
  <si>
    <t xml:space="preserve"> เรื่อง "Sustainable  Technology  between Thailand and Taiwan"  สาขา Environmental  Engineering   </t>
  </si>
  <si>
    <t>เรื่อง Third  International  conference  of Construction Materials: Performance, Innovations and Structural  Implication</t>
  </si>
  <si>
    <t xml:space="preserve"> เรื่อง 23"  Conference of  ASEAN  Federation of  Engineering  organizations  CAFEO - 23 </t>
  </si>
  <si>
    <t>เรื่อง Hydrodynamics  and  Water  Quality  in Songkhla  Lake  and  Its  Influence  on  Aquaculture</t>
  </si>
  <si>
    <t>เรื่อง 4 th  Asia  Pacific  Conference  on  Transportation  and  Environment</t>
  </si>
  <si>
    <t>เรื่อง  "CAI-Asia: TOT-Urban  Air  Quality  Management Distance  Learning  Course"</t>
  </si>
  <si>
    <t>เรื่อง  "Professional  Training  Program on Management  of  UEM  Projects  in  Southeast  Asia"</t>
  </si>
  <si>
    <t>ประชุม First Preparatory Workshop of the Asia Pacific Bioinformatics Netwrok (APBioNet)</t>
  </si>
  <si>
    <t>ประชุมกลุ่มวิจัยกับ Asis Pacific Bioinformatics Network, National University of Singapore</t>
  </si>
  <si>
    <t>ประชุม Research and Development of Generation Network ภายใต้โครงการ  Franco-Thai Collaboration Program in Higher Education</t>
  </si>
  <si>
    <t>ประชุม เรื่อง The Integation of HLA onto Scllab</t>
  </si>
  <si>
    <t>ประชุม South East Asia Grid Forum (SEAGF) Workshop</t>
  </si>
  <si>
    <t>ประชุมและเสนอผลงาน เรื่อง  6 th  IEEE  International Symposium on Cluster Computing and Grid</t>
  </si>
  <si>
    <t>Mr.Andrew Davison</t>
  </si>
  <si>
    <t>เรื่อง "Searching Semi - structured Data using  
Landmarks"</t>
  </si>
  <si>
    <t>ประชุม  Regional Symposium on Chemical Engineering "New  Trends  in  Technology  towards  Sustainable Development"</t>
  </si>
  <si>
    <t xml:space="preserve"> เรื่อง  Malaysia  Palm  Oil  Board  International Palm  Oil  Congress  </t>
  </si>
  <si>
    <t xml:space="preserve">  -  รายงานการประชุมกรรมการคณะฯ
</t>
  </si>
  <si>
    <t xml:space="preserve">  -  แผนกลยุทธ์ของคณะฯ</t>
  </si>
  <si>
    <t xml:space="preserve">  -  รายงานผลการวิเคราะห์ของคณะฯ
  -  รายงานผลการวิเคราะห์ของมหาวิทยาลัย</t>
  </si>
  <si>
    <t xml:space="preserve">  -  นโยบาย</t>
  </si>
  <si>
    <t xml:space="preserve">  -  รายชื่อและการเชื่อมโยงระหว่างระบบ
ฐานข้อมูล</t>
  </si>
  <si>
    <t xml:space="preserve">  -  ผลการประเมินความพึงพอใจของผู้ใช้ข้อมูล</t>
  </si>
  <si>
    <t xml:space="preserve">  -  รายงานการปรับปรุงระบบฐานข้อมูล</t>
  </si>
  <si>
    <t>ศึกษาต่อ</t>
  </si>
  <si>
    <t>เรื่อง Design Criteria for Low Energy House in 
a Tropical Climate</t>
  </si>
  <si>
    <t>เรื่อง Carbothermal Reduction Study of Kaolin 
and Two Different Silica Sources และ Effects of Temperature and Precursors on Preparation on Fe-TiC Composite from Ilmenite</t>
  </si>
  <si>
    <t>เรื่อง A firewood-fueled batch type continuous 
brick kiln in Thailand</t>
  </si>
  <si>
    <t>Load Forecasting in Thailand Using Neural 
Networks และ Development of Design Criterial for Energy Conservation House in a Tropical Climate</t>
  </si>
  <si>
    <t>Removal of Smoke Particles Produce from 
Rubberwood Combustion in Ruber Smoking Industry</t>
  </si>
  <si>
    <t>เรื่อง Correlation Studies of  Reinforced 
Concrete  Beam  Strengthened  in  Flexure  With Externally  Bonded  Plates</t>
  </si>
  <si>
    <t>เรื่อง Comparison  of  Engineer  Ethics inDifferent  
Countries  และ เรื่อง  Traffie  Signs  in  Thailand</t>
  </si>
  <si>
    <t>เรื่อง Calculation  the  Settlement  of  the Jet 
Grouting  for  Embankment  on  Soft  Clay</t>
  </si>
  <si>
    <t xml:space="preserve"> เรื่อง Developing a Mathematical Model to
Calculate the Total Production Planning Cost for Rubber Wood Manufacturing</t>
  </si>
  <si>
    <t xml:space="preserve"> เรื่อง Recommended Normal Horizontal Working
Area for Southern Thai Industrial Workers</t>
  </si>
  <si>
    <t xml:space="preserve"> Effects of  cost of Quality on Total Productivity 
and Quality for a Service Company</t>
  </si>
  <si>
    <t xml:space="preserve"> เรื่อง In situ synthesis of TI-Tic Al 2  O3 and 
AI-SiC- AI  2  O3    Composites</t>
  </si>
  <si>
    <t xml:space="preserve"> เรื่อง Productvity improvement in production
 process of natural dye products</t>
  </si>
  <si>
    <t>เรื่อง Implementation of  Knowledge Management 
in Public  University</t>
  </si>
  <si>
    <t xml:space="preserve"> เรื่อง Analysis of Estabishing Distribution Center 
for One Tambon One Product (OTOP) Project in Songkhla Provice</t>
  </si>
  <si>
    <t>เรื่อง Nitrogen  Removal  by  Nitrification and  
Denitrification  in  Aerated  Lagoon  Wastewater Treatment  System</t>
  </si>
  <si>
    <t>เรื่อง  Heat  and  Mass  Transfer  of  Moisture 
Adsorption  of  Grain  Kernel  by  Rice  Husk</t>
  </si>
  <si>
    <t>เรื่อง Shear  Viscosity  Predictive  Models of  
Hard  Chain  Fluids  Viscosity  through  Molecular Dynamics  Simulations</t>
  </si>
  <si>
    <t xml:space="preserve"> เรื่อง The  Design  Constants  for  Nitrogen 
Removal  from  Seafood  Wastewater  Treatment  System และ  Treatment  of  Industrial  Latex  Wastewater  in Sequencing  Batch  Reactor  (SBR)</t>
  </si>
  <si>
    <t>เรื่อง  Catalytic  Oxidation  of  VOCs  by SiO2 
 Supported  12 - Tungstophosphoric  Acid</t>
  </si>
  <si>
    <t xml:space="preserve"> เรื่อง  Sulfonated  Catalysts  for  Biodiesel 
Production  from  Crude  Palm  Oil  Feedstock</t>
  </si>
  <si>
    <t>Effects of Cost of Quality on Total Productivity 
and Quality for a Service Company</t>
  </si>
  <si>
    <t>ดนุพล  ตันนโยภาส</t>
  </si>
  <si>
    <t>Catalytic Steam Refoe\ring of high Surfacr ceria 
Fueled by Natural Gas</t>
  </si>
  <si>
    <t>Utilization of Oil Palm Shell Ash as a Mineral 
Admixture in Portland Cement Mortar</t>
  </si>
  <si>
    <t>พฤติกรรมของน้ำปูนข้นผสมเถ้าแกลบและเถ้า
เชื้อเพลิงใยปาล์มน้ำมันโดยใช้เครื่องบดแอทไตรเตอร์</t>
  </si>
  <si>
    <t>วีระพันธุ์  มุสิกสาร</t>
  </si>
  <si>
    <t>ECIT 2006</t>
  </si>
  <si>
    <t>Kevin Rober Elz</t>
  </si>
  <si>
    <t>Thailand IPV6 Summit</t>
  </si>
  <si>
    <t>Post-beamforming Second-order volterra 
Filters for contrast Agent Imaging - a Frequency -Domail Aspect</t>
  </si>
  <si>
    <t xml:space="preserve"> เรื่อง Area-Speed Ratio Productions for Resource Sharing Decisions</t>
  </si>
  <si>
    <t>5.7  ค่าใช้จ่ายทั้งหมดต่อจำนวนนักศึกษาเต็มเวลาเทียบเท่า (ร้อยละของเกณฑ์ปกติ) (นศ.เต็มเวลาเทียบเท่า ป.ตรี)</t>
  </si>
  <si>
    <t xml:space="preserve">           5.1(2)  การจัดการประชุมคณะกรรมการประจำคณะวิศวกรรมศาสตร์ </t>
  </si>
  <si>
    <t>2. มีการดำเนินการตามแผนและเกิดผลสำเร็จตามเป้าหมายของแผนไม่น้อยกว่าร้อยละ 50</t>
  </si>
  <si>
    <t>งานทะเบียน</t>
  </si>
  <si>
    <t xml:space="preserve">ระบบดูผลการเรียนของนักศึกษาโดยผู้ปกครอง </t>
  </si>
  <si>
    <t>http://phoenix.eng.psu.ac.th/guardian/</t>
  </si>
  <si>
    <t>https://eval2.eng.psu.ac.th/evaluate/login2.php</t>
  </si>
  <si>
    <t xml:space="preserve">  F-Data-EQ 05-9-2   V.1:May-49  8/8 </t>
  </si>
  <si>
    <t xml:space="preserve">  F-Data-EQ 05-9-2   V.1:May-49  1/8</t>
  </si>
  <si>
    <t xml:space="preserve">  F-Data-EQ 05-9-2   V.1:May-49  2/8 </t>
  </si>
  <si>
    <t xml:space="preserve">  F-Data-EQ 05-9-2   V.1:May-49  3/8 </t>
  </si>
  <si>
    <t xml:space="preserve">  F-Data-EQ 05-9-2   V.1:May-49  4/8 </t>
  </si>
  <si>
    <t xml:space="preserve">  F-Data-EQ 05-9-2   V.1:May-49  5/8 </t>
  </si>
  <si>
    <t xml:space="preserve">  F-Data-EQ 05-9-2   V.1:May-49  6/8 </t>
  </si>
  <si>
    <t xml:space="preserve">  F-Data-EQ 05-9-2   V.1:May-49  7/8 </t>
  </si>
  <si>
    <t>เรื่อง Removal of Smoke Particles Produced from  Rubberwood Combustion  in  Rubber Smoking Industry</t>
  </si>
  <si>
    <t>Effect of Oil Palm Fiber Fuel ash on Compressive  Strength of Hardening Concrete</t>
  </si>
  <si>
    <t xml:space="preserve">  F-Data-EQ 05-9-3   V.1:May-49  1/6 </t>
  </si>
  <si>
    <t xml:space="preserve">  F-Data-EQ 05-9-3   V.1:May-49  2/6 </t>
  </si>
  <si>
    <t xml:space="preserve">  F-Data-EQ 05-9-3   V.1:May-49  4/6 </t>
  </si>
  <si>
    <t xml:space="preserve">  F-Data-EQ 05-9-3   V.1:May-49  5/6 </t>
  </si>
  <si>
    <t xml:space="preserve">  F-Data-EQ 05-9-3   V.1:May-49  6/6 </t>
  </si>
  <si>
    <t>1/2548</t>
  </si>
  <si>
    <t>2/2548</t>
  </si>
  <si>
    <t>3/2548</t>
  </si>
  <si>
    <t>พิเศษ 1/2548</t>
  </si>
  <si>
    <t>4/2548</t>
  </si>
  <si>
    <t>5/2548</t>
  </si>
  <si>
    <t>6/2548</t>
  </si>
  <si>
    <t>7/2548</t>
  </si>
  <si>
    <t>8/2548</t>
  </si>
  <si>
    <t>พิเศษ 2/2548</t>
  </si>
  <si>
    <t>9/2548</t>
  </si>
  <si>
    <t>พิเศษ 3/2548</t>
  </si>
  <si>
    <t>10/2548</t>
  </si>
  <si>
    <t>11/2548</t>
  </si>
  <si>
    <t>12/2548</t>
  </si>
  <si>
    <t>21 มกราคม 2548</t>
  </si>
  <si>
    <t>18 กุมภาพันธ์ 2548</t>
  </si>
  <si>
    <t>18 มีนาคม 2548</t>
  </si>
  <si>
    <t xml:space="preserve">ผู้รับผิดชอบ  : ศิราณี 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</si>
</sst>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d\ ดดด\ yy"/>
    <numFmt numFmtId="200" formatCode="ดดด\ yy"/>
    <numFmt numFmtId="201" formatCode="0.0%"/>
    <numFmt numFmtId="202" formatCode="0.0"/>
    <numFmt numFmtId="203" formatCode="0.000"/>
    <numFmt numFmtId="204" formatCode="dd/mm/bbbb"/>
    <numFmt numFmtId="205" formatCode="d\ ดดด\ bb"/>
    <numFmt numFmtId="206" formatCode="_-* #,##0_-;\-* #,##0_-;_-* &quot;-&quot;??_-;_-@_-"/>
    <numFmt numFmtId="207" formatCode="#,##0.0"/>
    <numFmt numFmtId="208" formatCode="[$-41E]d\ mmmm\ yyyy"/>
    <numFmt numFmtId="209" formatCode="_-* #,##0.000_-;\-* #,##0.000_-;_-* &quot;-&quot;??_-;_-@_-"/>
    <numFmt numFmtId="210" formatCode="_-* #,##0.0000_-;\-* #,##0.0000_-;_-* &quot;-&quot;??_-;_-@_-"/>
    <numFmt numFmtId="211" formatCode="_-* #,##0.0_-;\-* #,##0.0_-;_-* &quot;-&quot;??_-;_-@_-"/>
    <numFmt numFmtId="212" formatCode="0.00000"/>
    <numFmt numFmtId="213" formatCode="0.0000"/>
    <numFmt numFmtId="214" formatCode="#,##0.000"/>
    <numFmt numFmtId="215" formatCode="0.00000000"/>
    <numFmt numFmtId="216" formatCode="0.0000000"/>
    <numFmt numFmtId="217" formatCode="0.000000"/>
    <numFmt numFmtId="218" formatCode="#,##0.00_ ;\-#,##0.00\ "/>
    <numFmt numFmtId="219" formatCode="[$-107041E]d\ mmm\ yy;@"/>
  </numFmts>
  <fonts count="54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name val="AngsanaUPC"/>
      <family val="1"/>
    </font>
    <font>
      <sz val="14"/>
      <name val="Angsana New"/>
      <family val="1"/>
    </font>
    <font>
      <sz val="14"/>
      <name val="AngsanaUPC"/>
      <family val="1"/>
    </font>
    <font>
      <sz val="18"/>
      <name val="Angsana New"/>
      <family val="1"/>
    </font>
    <font>
      <b/>
      <sz val="18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8"/>
      <name val="Cordia New"/>
      <family val="0"/>
    </font>
    <font>
      <u val="single"/>
      <sz val="8.4"/>
      <color indexed="12"/>
      <name val="Cordia New"/>
      <family val="0"/>
    </font>
    <font>
      <u val="single"/>
      <sz val="8.4"/>
      <color indexed="36"/>
      <name val="Cordia New"/>
      <family val="0"/>
    </font>
    <font>
      <b/>
      <sz val="16"/>
      <name val="Cordia New"/>
      <family val="2"/>
    </font>
    <font>
      <b/>
      <sz val="11"/>
      <name val="Angsana New"/>
      <family val="1"/>
    </font>
    <font>
      <sz val="14"/>
      <name val="EucrosiaUPC"/>
      <family val="1"/>
    </font>
    <font>
      <sz val="10"/>
      <name val="Arial"/>
      <family val="0"/>
    </font>
    <font>
      <u val="single"/>
      <sz val="14"/>
      <name val="Angsana New"/>
      <family val="1"/>
    </font>
    <font>
      <sz val="14"/>
      <name val="Arial"/>
      <family val="0"/>
    </font>
    <font>
      <sz val="10"/>
      <name val="Cordi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5" xfId="0" applyFont="1" applyBorder="1" applyAlignment="1">
      <alignment/>
    </xf>
    <xf numFmtId="43" fontId="2" fillId="0" borderId="13" xfId="38" applyFont="1" applyBorder="1" applyAlignment="1">
      <alignment/>
    </xf>
    <xf numFmtId="43" fontId="2" fillId="0" borderId="11" xfId="38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06" fontId="2" fillId="0" borderId="11" xfId="38" applyNumberFormat="1" applyFont="1" applyBorder="1" applyAlignment="1">
      <alignment horizontal="center"/>
    </xf>
    <xf numFmtId="43" fontId="2" fillId="0" borderId="11" xfId="38" applyFont="1" applyBorder="1" applyAlignment="1">
      <alignment horizontal="center"/>
    </xf>
    <xf numFmtId="43" fontId="2" fillId="0" borderId="13" xfId="38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3" borderId="21" xfId="0" applyFont="1" applyFill="1" applyBorder="1" applyAlignment="1">
      <alignment/>
    </xf>
    <xf numFmtId="4" fontId="2" fillId="33" borderId="22" xfId="0" applyNumberFormat="1" applyFont="1" applyFill="1" applyBorder="1" applyAlignment="1">
      <alignment horizontal="right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5" xfId="0" applyFont="1" applyFill="1" applyBorder="1" applyAlignment="1">
      <alignment wrapText="1"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7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 wrapText="1"/>
    </xf>
    <xf numFmtId="43" fontId="2" fillId="33" borderId="15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7" fillId="33" borderId="24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1" fillId="33" borderId="0" xfId="0" applyFont="1" applyFill="1" applyAlignment="1">
      <alignment/>
    </xf>
    <xf numFmtId="0" fontId="8" fillId="33" borderId="15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43" fontId="7" fillId="33" borderId="23" xfId="0" applyNumberFormat="1" applyFont="1" applyFill="1" applyBorder="1" applyAlignment="1">
      <alignment/>
    </xf>
    <xf numFmtId="206" fontId="7" fillId="33" borderId="28" xfId="0" applyNumberFormat="1" applyFont="1" applyFill="1" applyBorder="1" applyAlignment="1">
      <alignment/>
    </xf>
    <xf numFmtId="43" fontId="7" fillId="33" borderId="28" xfId="0" applyNumberFormat="1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33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left"/>
    </xf>
    <xf numFmtId="2" fontId="4" fillId="0" borderId="29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2" fontId="4" fillId="0" borderId="11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/>
    </xf>
    <xf numFmtId="0" fontId="4" fillId="0" borderId="33" xfId="0" applyFont="1" applyFill="1" applyBorder="1" applyAlignment="1">
      <alignment/>
    </xf>
    <xf numFmtId="4" fontId="8" fillId="33" borderId="20" xfId="0" applyNumberFormat="1" applyFont="1" applyFill="1" applyBorder="1" applyAlignment="1">
      <alignment horizontal="right"/>
    </xf>
    <xf numFmtId="2" fontId="8" fillId="33" borderId="20" xfId="0" applyNumberFormat="1" applyFont="1" applyFill="1" applyBorder="1" applyAlignment="1">
      <alignment horizontal="center"/>
    </xf>
    <xf numFmtId="0" fontId="8" fillId="33" borderId="21" xfId="0" applyFont="1" applyFill="1" applyBorder="1" applyAlignment="1">
      <alignment horizontal="left"/>
    </xf>
    <xf numFmtId="2" fontId="8" fillId="33" borderId="15" xfId="0" applyNumberFormat="1" applyFont="1" applyFill="1" applyBorder="1" applyAlignment="1">
      <alignment horizontal="center"/>
    </xf>
    <xf numFmtId="2" fontId="8" fillId="33" borderId="20" xfId="0" applyNumberFormat="1" applyFont="1" applyFill="1" applyBorder="1" applyAlignment="1">
      <alignment horizontal="right"/>
    </xf>
    <xf numFmtId="0" fontId="8" fillId="33" borderId="22" xfId="0" applyFont="1" applyFill="1" applyBorder="1" applyAlignment="1">
      <alignment/>
    </xf>
    <xf numFmtId="0" fontId="1" fillId="33" borderId="23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9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4" fontId="2" fillId="33" borderId="25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/>
    </xf>
    <xf numFmtId="0" fontId="2" fillId="0" borderId="15" xfId="0" applyFont="1" applyBorder="1" applyAlignment="1">
      <alignment/>
    </xf>
    <xf numFmtId="0" fontId="7" fillId="33" borderId="20" xfId="0" applyFont="1" applyFill="1" applyBorder="1" applyAlignment="1">
      <alignment horizontal="center"/>
    </xf>
    <xf numFmtId="0" fontId="4" fillId="0" borderId="15" xfId="46" applyFont="1" applyBorder="1" applyAlignment="1">
      <alignment vertical="top" wrapText="1"/>
      <protection/>
    </xf>
    <xf numFmtId="0" fontId="4" fillId="0" borderId="15" xfId="46" applyFont="1" applyBorder="1" applyAlignment="1">
      <alignment wrapText="1"/>
      <protection/>
    </xf>
    <xf numFmtId="0" fontId="4" fillId="0" borderId="15" xfId="46" applyFont="1" applyBorder="1" applyAlignment="1">
      <alignment horizontal="left" vertical="top"/>
      <protection/>
    </xf>
    <xf numFmtId="0" fontId="4" fillId="0" borderId="15" xfId="46" applyFont="1" applyBorder="1" applyAlignment="1">
      <alignment horizontal="left" vertical="top" wrapText="1"/>
      <protection/>
    </xf>
    <xf numFmtId="43" fontId="2" fillId="0" borderId="29" xfId="38" applyFont="1" applyBorder="1" applyAlignment="1">
      <alignment vertical="center" wrapText="1"/>
    </xf>
    <xf numFmtId="43" fontId="2" fillId="0" borderId="29" xfId="38" applyFont="1" applyBorder="1" applyAlignment="1">
      <alignment/>
    </xf>
    <xf numFmtId="43" fontId="2" fillId="0" borderId="29" xfId="0" applyNumberFormat="1" applyFont="1" applyBorder="1" applyAlignment="1">
      <alignment/>
    </xf>
    <xf numFmtId="0" fontId="2" fillId="0" borderId="29" xfId="0" applyFont="1" applyBorder="1" applyAlignment="1">
      <alignment/>
    </xf>
    <xf numFmtId="43" fontId="2" fillId="0" borderId="11" xfId="38" applyFont="1" applyBorder="1" applyAlignment="1">
      <alignment/>
    </xf>
    <xf numFmtId="4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0" fontId="2" fillId="33" borderId="26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5" fillId="0" borderId="30" xfId="47" applyFont="1" applyBorder="1">
      <alignment/>
      <protection/>
    </xf>
    <xf numFmtId="0" fontId="15" fillId="0" borderId="24" xfId="47" applyFont="1" applyBorder="1">
      <alignment/>
      <protection/>
    </xf>
    <xf numFmtId="0" fontId="15" fillId="0" borderId="0" xfId="47" applyFont="1" applyBorder="1">
      <alignment/>
      <protection/>
    </xf>
    <xf numFmtId="0" fontId="15" fillId="0" borderId="16" xfId="47" applyFont="1" applyBorder="1">
      <alignment/>
      <protection/>
    </xf>
    <xf numFmtId="0" fontId="7" fillId="33" borderId="16" xfId="0" applyFont="1" applyFill="1" applyBorder="1" applyAlignment="1">
      <alignment horizontal="left"/>
    </xf>
    <xf numFmtId="0" fontId="3" fillId="0" borderId="25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43" fontId="2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2" fillId="0" borderId="30" xfId="47" applyFont="1" applyBorder="1">
      <alignment/>
      <protection/>
    </xf>
    <xf numFmtId="0" fontId="2" fillId="0" borderId="24" xfId="47" applyFont="1" applyBorder="1">
      <alignment/>
      <protection/>
    </xf>
    <xf numFmtId="0" fontId="1" fillId="33" borderId="27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/>
    </xf>
    <xf numFmtId="43" fontId="2" fillId="0" borderId="14" xfId="38" applyFont="1" applyBorder="1" applyAlignment="1">
      <alignment vertical="center" wrapText="1"/>
    </xf>
    <xf numFmtId="43" fontId="2" fillId="0" borderId="11" xfId="38" applyFont="1" applyBorder="1" applyAlignment="1">
      <alignment vertical="center" wrapText="1"/>
    </xf>
    <xf numFmtId="43" fontId="6" fillId="33" borderId="15" xfId="0" applyNumberFormat="1" applyFont="1" applyFill="1" applyBorder="1" applyAlignment="1">
      <alignment/>
    </xf>
    <xf numFmtId="43" fontId="2" fillId="0" borderId="35" xfId="38" applyFont="1" applyBorder="1" applyAlignment="1">
      <alignment horizontal="center"/>
    </xf>
    <xf numFmtId="206" fontId="2" fillId="0" borderId="35" xfId="38" applyNumberFormat="1" applyFont="1" applyBorder="1" applyAlignment="1">
      <alignment horizontal="center"/>
    </xf>
    <xf numFmtId="43" fontId="2" fillId="0" borderId="12" xfId="38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30" xfId="47" applyFont="1" applyBorder="1">
      <alignment/>
      <protection/>
    </xf>
    <xf numFmtId="0" fontId="4" fillId="0" borderId="0" xfId="47" applyFont="1" applyBorder="1">
      <alignment/>
      <protection/>
    </xf>
    <xf numFmtId="0" fontId="4" fillId="0" borderId="24" xfId="47" applyFont="1" applyBorder="1">
      <alignment/>
      <protection/>
    </xf>
    <xf numFmtId="0" fontId="4" fillId="0" borderId="16" xfId="47" applyFont="1" applyBorder="1">
      <alignment/>
      <protection/>
    </xf>
    <xf numFmtId="0" fontId="2" fillId="0" borderId="15" xfId="46" applyFont="1" applyBorder="1" applyAlignment="1">
      <alignment vertical="top" wrapText="1"/>
      <protection/>
    </xf>
    <xf numFmtId="0" fontId="2" fillId="33" borderId="14" xfId="0" applyFont="1" applyFill="1" applyBorder="1" applyAlignment="1">
      <alignment wrapText="1"/>
    </xf>
    <xf numFmtId="43" fontId="2" fillId="0" borderId="14" xfId="38" applyFont="1" applyBorder="1" applyAlignment="1">
      <alignment/>
    </xf>
    <xf numFmtId="0" fontId="0" fillId="0" borderId="0" xfId="0" applyBorder="1" applyAlignment="1">
      <alignment/>
    </xf>
    <xf numFmtId="0" fontId="7" fillId="33" borderId="20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left" wrapText="1"/>
    </xf>
    <xf numFmtId="43" fontId="2" fillId="0" borderId="14" xfId="0" applyNumberFormat="1" applyFont="1" applyBorder="1" applyAlignment="1">
      <alignment/>
    </xf>
    <xf numFmtId="206" fontId="2" fillId="0" borderId="13" xfId="38" applyNumberFormat="1" applyFont="1" applyFill="1" applyBorder="1" applyAlignment="1">
      <alignment/>
    </xf>
    <xf numFmtId="206" fontId="2" fillId="0" borderId="11" xfId="38" applyNumberFormat="1" applyFont="1" applyFill="1" applyBorder="1" applyAlignment="1">
      <alignment/>
    </xf>
    <xf numFmtId="206" fontId="2" fillId="0" borderId="13" xfId="38" applyNumberFormat="1" applyFont="1" applyFill="1" applyBorder="1" applyAlignment="1">
      <alignment horizontal="center"/>
    </xf>
    <xf numFmtId="206" fontId="2" fillId="0" borderId="11" xfId="38" applyNumberFormat="1" applyFont="1" applyFill="1" applyBorder="1" applyAlignment="1">
      <alignment horizontal="center"/>
    </xf>
    <xf numFmtId="206" fontId="7" fillId="33" borderId="23" xfId="0" applyNumberFormat="1" applyFont="1" applyFill="1" applyBorder="1" applyAlignment="1">
      <alignment/>
    </xf>
    <xf numFmtId="44" fontId="2" fillId="33" borderId="15" xfId="4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206" fontId="2" fillId="0" borderId="13" xfId="38" applyNumberFormat="1" applyFont="1" applyFill="1" applyBorder="1" applyAlignment="1">
      <alignment/>
    </xf>
    <xf numFmtId="206" fontId="2" fillId="0" borderId="11" xfId="38" applyNumberFormat="1" applyFont="1" applyFill="1" applyBorder="1" applyAlignment="1">
      <alignment/>
    </xf>
    <xf numFmtId="43" fontId="2" fillId="0" borderId="29" xfId="38" applyFont="1" applyFill="1" applyBorder="1" applyAlignment="1">
      <alignment/>
    </xf>
    <xf numFmtId="43" fontId="2" fillId="0" borderId="11" xfId="38" applyFont="1" applyFill="1" applyBorder="1" applyAlignment="1">
      <alignment/>
    </xf>
    <xf numFmtId="43" fontId="2" fillId="0" borderId="14" xfId="38" applyFont="1" applyFill="1" applyBorder="1" applyAlignment="1">
      <alignment/>
    </xf>
    <xf numFmtId="43" fontId="2" fillId="0" borderId="29" xfId="38" applyFont="1" applyBorder="1" applyAlignment="1">
      <alignment horizontal="left"/>
    </xf>
    <xf numFmtId="43" fontId="2" fillId="0" borderId="11" xfId="38" applyFont="1" applyBorder="1" applyAlignment="1">
      <alignment horizontal="left"/>
    </xf>
    <xf numFmtId="43" fontId="2" fillId="0" borderId="14" xfId="38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33" borderId="15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4" fillId="0" borderId="15" xfId="46" applyFont="1" applyBorder="1" applyAlignment="1">
      <alignment vertical="top"/>
      <protection/>
    </xf>
    <xf numFmtId="0" fontId="15" fillId="0" borderId="15" xfId="46" applyFont="1" applyBorder="1" applyAlignment="1">
      <alignment horizontal="center" vertical="top"/>
      <protection/>
    </xf>
    <xf numFmtId="0" fontId="4" fillId="33" borderId="29" xfId="0" applyFont="1" applyFill="1" applyBorder="1" applyAlignment="1">
      <alignment horizontal="center" vertical="top"/>
    </xf>
    <xf numFmtId="0" fontId="15" fillId="0" borderId="15" xfId="46" applyFont="1" applyBorder="1" applyAlignment="1">
      <alignment horizontal="center" vertical="top" wrapText="1"/>
      <protection/>
    </xf>
    <xf numFmtId="0" fontId="15" fillId="0" borderId="15" xfId="0" applyFont="1" applyBorder="1" applyAlignment="1">
      <alignment horizontal="center" vertical="top" wrapText="1"/>
    </xf>
    <xf numFmtId="0" fontId="7" fillId="33" borderId="29" xfId="0" applyFont="1" applyFill="1" applyBorder="1" applyAlignment="1">
      <alignment horizontal="center" vertical="top"/>
    </xf>
    <xf numFmtId="0" fontId="7" fillId="33" borderId="29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/>
    </xf>
    <xf numFmtId="0" fontId="7" fillId="33" borderId="15" xfId="0" applyFont="1" applyFill="1" applyBorder="1" applyAlignment="1">
      <alignment horizontal="center" vertical="top" wrapText="1"/>
    </xf>
    <xf numFmtId="0" fontId="7" fillId="33" borderId="26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vertical="top"/>
    </xf>
    <xf numFmtId="0" fontId="4" fillId="0" borderId="15" xfId="46" applyFont="1" applyBorder="1" applyAlignment="1">
      <alignment horizontal="center" vertical="top"/>
      <protection/>
    </xf>
    <xf numFmtId="0" fontId="4" fillId="33" borderId="15" xfId="0" applyFont="1" applyFill="1" applyBorder="1" applyAlignment="1">
      <alignment horizontal="center" vertical="top"/>
    </xf>
    <xf numFmtId="0" fontId="4" fillId="0" borderId="15" xfId="46" applyFont="1" applyBorder="1" applyAlignment="1">
      <alignment horizontal="center" vertical="top" wrapText="1"/>
      <protection/>
    </xf>
    <xf numFmtId="206" fontId="2" fillId="0" borderId="13" xfId="38" applyNumberFormat="1" applyFont="1" applyBorder="1" applyAlignment="1">
      <alignment horizontal="center"/>
    </xf>
    <xf numFmtId="0" fontId="4" fillId="0" borderId="15" xfId="0" applyFont="1" applyBorder="1" applyAlignment="1">
      <alignment vertical="top" wrapText="1"/>
    </xf>
    <xf numFmtId="0" fontId="0" fillId="33" borderId="15" xfId="0" applyFont="1" applyFill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/>
    </xf>
    <xf numFmtId="206" fontId="2" fillId="0" borderId="11" xfId="38" applyNumberFormat="1" applyFont="1" applyFill="1" applyBorder="1" applyAlignment="1">
      <alignment horizontal="center" wrapText="1"/>
    </xf>
    <xf numFmtId="206" fontId="2" fillId="0" borderId="35" xfId="38" applyNumberFormat="1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0" borderId="15" xfId="0" applyFont="1" applyBorder="1" applyAlignment="1">
      <alignment vertical="top"/>
    </xf>
    <xf numFmtId="0" fontId="18" fillId="0" borderId="15" xfId="46" applyFont="1" applyBorder="1" applyAlignment="1">
      <alignment horizontal="center" vertical="top" wrapText="1"/>
      <protection/>
    </xf>
    <xf numFmtId="0" fontId="2" fillId="0" borderId="15" xfId="0" applyFont="1" applyBorder="1" applyAlignment="1">
      <alignment vertical="top" wrapText="1"/>
    </xf>
    <xf numFmtId="0" fontId="0" fillId="33" borderId="15" xfId="0" applyFill="1" applyBorder="1" applyAlignment="1">
      <alignment horizontal="center" vertical="top"/>
    </xf>
    <xf numFmtId="0" fontId="2" fillId="0" borderId="15" xfId="46" applyFont="1" applyBorder="1" applyAlignment="1">
      <alignment vertical="top"/>
      <protection/>
    </xf>
    <xf numFmtId="0" fontId="4" fillId="0" borderId="14" xfId="0" applyFont="1" applyFill="1" applyBorder="1" applyAlignment="1">
      <alignment vertical="top"/>
    </xf>
    <xf numFmtId="0" fontId="4" fillId="0" borderId="14" xfId="0" applyFont="1" applyFill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/>
    </xf>
    <xf numFmtId="0" fontId="4" fillId="0" borderId="15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vertical="top"/>
    </xf>
    <xf numFmtId="0" fontId="4" fillId="0" borderId="29" xfId="0" applyFont="1" applyFill="1" applyBorder="1" applyAlignment="1">
      <alignment horizontal="center" vertical="top"/>
    </xf>
    <xf numFmtId="0" fontId="4" fillId="0" borderId="29" xfId="0" applyFont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23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vertical="top" wrapText="1"/>
    </xf>
    <xf numFmtId="0" fontId="4" fillId="0" borderId="23" xfId="0" applyFont="1" applyBorder="1" applyAlignment="1">
      <alignment vertical="top"/>
    </xf>
    <xf numFmtId="0" fontId="4" fillId="0" borderId="16" xfId="0" applyFont="1" applyFill="1" applyBorder="1" applyAlignment="1">
      <alignment vertical="top" wrapText="1"/>
    </xf>
    <xf numFmtId="0" fontId="0" fillId="33" borderId="21" xfId="0" applyFill="1" applyBorder="1" applyAlignment="1">
      <alignment vertical="top"/>
    </xf>
    <xf numFmtId="0" fontId="0" fillId="33" borderId="22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2" fillId="33" borderId="21" xfId="0" applyFont="1" applyFill="1" applyBorder="1" applyAlignment="1">
      <alignment horizontal="left" vertical="top"/>
    </xf>
    <xf numFmtId="0" fontId="2" fillId="33" borderId="21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33" borderId="29" xfId="0" applyFont="1" applyFill="1" applyBorder="1" applyAlignment="1">
      <alignment/>
    </xf>
    <xf numFmtId="0" fontId="4" fillId="33" borderId="15" xfId="0" applyFont="1" applyFill="1" applyBorder="1" applyAlignment="1">
      <alignment vertical="top" wrapText="1"/>
    </xf>
    <xf numFmtId="43" fontId="2" fillId="0" borderId="15" xfId="0" applyNumberFormat="1" applyFont="1" applyFill="1" applyBorder="1" applyAlignment="1">
      <alignment/>
    </xf>
    <xf numFmtId="43" fontId="2" fillId="0" borderId="21" xfId="0" applyNumberFormat="1" applyFont="1" applyFill="1" applyBorder="1" applyAlignment="1">
      <alignment/>
    </xf>
    <xf numFmtId="43" fontId="2" fillId="0" borderId="20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17" fontId="2" fillId="0" borderId="15" xfId="0" applyNumberFormat="1" applyFont="1" applyBorder="1" applyAlignment="1" quotePrefix="1">
      <alignment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17" fontId="2" fillId="0" borderId="15" xfId="0" applyNumberFormat="1" applyFont="1" applyBorder="1" applyAlignment="1">
      <alignment/>
    </xf>
    <xf numFmtId="0" fontId="2" fillId="0" borderId="15" xfId="0" applyFont="1" applyBorder="1" applyAlignment="1" quotePrefix="1">
      <alignment/>
    </xf>
    <xf numFmtId="0" fontId="2" fillId="0" borderId="15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21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0" fillId="0" borderId="15" xfId="0" applyNumberFormat="1" applyBorder="1" applyAlignment="1">
      <alignment horizontal="center"/>
    </xf>
    <xf numFmtId="43" fontId="2" fillId="0" borderId="11" xfId="38" applyFont="1" applyBorder="1" applyAlignment="1">
      <alignment horizontal="center"/>
    </xf>
    <xf numFmtId="218" fontId="2" fillId="33" borderId="20" xfId="0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vertical="center"/>
    </xf>
    <xf numFmtId="43" fontId="7" fillId="33" borderId="21" xfId="0" applyNumberFormat="1" applyFont="1" applyFill="1" applyBorder="1" applyAlignment="1">
      <alignment horizontal="center"/>
    </xf>
    <xf numFmtId="43" fontId="2" fillId="0" borderId="11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43" fontId="2" fillId="0" borderId="12" xfId="0" applyNumberFormat="1" applyFont="1" applyFill="1" applyBorder="1" applyAlignment="1">
      <alignment/>
    </xf>
    <xf numFmtId="43" fontId="2" fillId="0" borderId="23" xfId="0" applyNumberFormat="1" applyFont="1" applyFill="1" applyBorder="1" applyAlignment="1">
      <alignment/>
    </xf>
    <xf numFmtId="43" fontId="2" fillId="0" borderId="17" xfId="0" applyNumberFormat="1" applyFont="1" applyFill="1" applyBorder="1" applyAlignment="1">
      <alignment/>
    </xf>
    <xf numFmtId="0" fontId="6" fillId="33" borderId="21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4" fontId="2" fillId="0" borderId="15" xfId="0" applyNumberFormat="1" applyFont="1" applyFill="1" applyBorder="1" applyAlignment="1">
      <alignment horizontal="center"/>
    </xf>
    <xf numFmtId="4" fontId="2" fillId="0" borderId="29" xfId="38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43" fontId="2" fillId="33" borderId="10" xfId="38" applyFont="1" applyFill="1" applyBorder="1" applyAlignment="1">
      <alignment/>
    </xf>
    <xf numFmtId="43" fontId="2" fillId="33" borderId="13" xfId="38" applyFont="1" applyFill="1" applyBorder="1" applyAlignment="1">
      <alignment/>
    </xf>
    <xf numFmtId="43" fontId="2" fillId="33" borderId="11" xfId="38" applyFont="1" applyFill="1" applyBorder="1" applyAlignment="1">
      <alignment/>
    </xf>
    <xf numFmtId="43" fontId="2" fillId="33" borderId="17" xfId="38" applyFont="1" applyFill="1" applyBorder="1" applyAlignment="1">
      <alignment wrapText="1"/>
    </xf>
    <xf numFmtId="43" fontId="2" fillId="33" borderId="11" xfId="38" applyFont="1" applyFill="1" applyBorder="1" applyAlignment="1">
      <alignment wrapText="1"/>
    </xf>
    <xf numFmtId="2" fontId="2" fillId="33" borderId="13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/>
    </xf>
    <xf numFmtId="206" fontId="2" fillId="0" borderId="34" xfId="38" applyNumberFormat="1" applyFont="1" applyBorder="1" applyAlignment="1">
      <alignment horizontal="center"/>
    </xf>
    <xf numFmtId="43" fontId="2" fillId="0" borderId="11" xfId="38" applyNumberFormat="1" applyFont="1" applyBorder="1" applyAlignment="1">
      <alignment horizontal="center"/>
    </xf>
    <xf numFmtId="43" fontId="2" fillId="0" borderId="34" xfId="38" applyFont="1" applyBorder="1" applyAlignment="1">
      <alignment horizontal="center"/>
    </xf>
    <xf numFmtId="43" fontId="2" fillId="0" borderId="34" xfId="38" applyNumberFormat="1" applyFont="1" applyBorder="1" applyAlignment="1">
      <alignment horizontal="center"/>
    </xf>
    <xf numFmtId="0" fontId="2" fillId="33" borderId="23" xfId="0" applyFont="1" applyFill="1" applyBorder="1" applyAlignment="1">
      <alignment wrapText="1"/>
    </xf>
    <xf numFmtId="206" fontId="2" fillId="0" borderId="23" xfId="38" applyNumberFormat="1" applyFont="1" applyFill="1" applyBorder="1" applyAlignment="1">
      <alignment/>
    </xf>
    <xf numFmtId="209" fontId="2" fillId="0" borderId="24" xfId="38" applyNumberFormat="1" applyFont="1" applyBorder="1" applyAlignment="1">
      <alignment horizontal="center"/>
    </xf>
    <xf numFmtId="43" fontId="2" fillId="0" borderId="24" xfId="38" applyNumberFormat="1" applyFont="1" applyBorder="1" applyAlignment="1">
      <alignment horizontal="center"/>
    </xf>
    <xf numFmtId="43" fontId="2" fillId="0" borderId="24" xfId="38" applyFont="1" applyBorder="1" applyAlignment="1">
      <alignment horizontal="center"/>
    </xf>
    <xf numFmtId="0" fontId="2" fillId="0" borderId="23" xfId="0" applyFont="1" applyBorder="1" applyAlignment="1">
      <alignment/>
    </xf>
    <xf numFmtId="43" fontId="1" fillId="0" borderId="15" xfId="38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43" fontId="6" fillId="33" borderId="21" xfId="0" applyNumberFormat="1" applyFont="1" applyFill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43" fontId="2" fillId="0" borderId="11" xfId="38" applyNumberFormat="1" applyFont="1" applyFill="1" applyBorder="1" applyAlignment="1">
      <alignment/>
    </xf>
    <xf numFmtId="43" fontId="2" fillId="0" borderId="13" xfId="38" applyNumberFormat="1" applyFont="1" applyFill="1" applyBorder="1" applyAlignment="1">
      <alignment/>
    </xf>
    <xf numFmtId="43" fontId="2" fillId="0" borderId="35" xfId="38" applyNumberFormat="1" applyFont="1" applyFill="1" applyBorder="1" applyAlignment="1">
      <alignment wrapText="1"/>
    </xf>
    <xf numFmtId="2" fontId="2" fillId="33" borderId="13" xfId="0" applyNumberFormat="1" applyFont="1" applyFill="1" applyBorder="1" applyAlignment="1">
      <alignment horizontal="center"/>
    </xf>
    <xf numFmtId="2" fontId="2" fillId="0" borderId="13" xfId="38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/>
    </xf>
    <xf numFmtId="2" fontId="2" fillId="0" borderId="11" xfId="38" applyNumberFormat="1" applyFont="1" applyFill="1" applyBorder="1" applyAlignment="1">
      <alignment/>
    </xf>
    <xf numFmtId="2" fontId="2" fillId="0" borderId="11" xfId="38" applyNumberFormat="1" applyFont="1" applyFill="1" applyBorder="1" applyAlignment="1">
      <alignment wrapText="1"/>
    </xf>
    <xf numFmtId="2" fontId="2" fillId="0" borderId="35" xfId="38" applyNumberFormat="1" applyFont="1" applyFill="1" applyBorder="1" applyAlignment="1">
      <alignment wrapText="1"/>
    </xf>
    <xf numFmtId="2" fontId="7" fillId="33" borderId="23" xfId="0" applyNumberFormat="1" applyFont="1" applyFill="1" applyBorder="1" applyAlignment="1">
      <alignment horizontal="center"/>
    </xf>
    <xf numFmtId="2" fontId="7" fillId="33" borderId="23" xfId="0" applyNumberFormat="1" applyFont="1" applyFill="1" applyBorder="1" applyAlignment="1">
      <alignment/>
    </xf>
    <xf numFmtId="43" fontId="2" fillId="0" borderId="11" xfId="38" applyNumberFormat="1" applyFont="1" applyFill="1" applyBorder="1" applyAlignment="1">
      <alignment horizontal="center"/>
    </xf>
    <xf numFmtId="0" fontId="8" fillId="0" borderId="15" xfId="46" applyFont="1" applyBorder="1" applyAlignment="1">
      <alignment vertical="top" wrapText="1"/>
      <protection/>
    </xf>
    <xf numFmtId="0" fontId="8" fillId="0" borderId="15" xfId="0" applyFont="1" applyBorder="1" applyAlignment="1">
      <alignment vertical="top" wrapText="1"/>
    </xf>
    <xf numFmtId="9" fontId="4" fillId="0" borderId="15" xfId="0" applyNumberFormat="1" applyFont="1" applyBorder="1" applyAlignment="1">
      <alignment horizontal="center" vertical="top"/>
    </xf>
    <xf numFmtId="0" fontId="17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/>
    </xf>
    <xf numFmtId="0" fontId="4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9" fillId="0" borderId="15" xfId="0" applyFont="1" applyBorder="1" applyAlignment="1">
      <alignment/>
    </xf>
    <xf numFmtId="0" fontId="2" fillId="0" borderId="2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33" borderId="22" xfId="0" applyFont="1" applyFill="1" applyBorder="1" applyAlignment="1">
      <alignment horizontal="right" vertical="top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/>
    </xf>
    <xf numFmtId="0" fontId="4" fillId="33" borderId="29" xfId="0" applyFont="1" applyFill="1" applyBorder="1" applyAlignment="1">
      <alignment vertical="top" wrapText="1"/>
    </xf>
    <xf numFmtId="0" fontId="13" fillId="33" borderId="21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4" fillId="0" borderId="21" xfId="46" applyFont="1" applyBorder="1" applyAlignment="1">
      <alignment wrapText="1"/>
      <protection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17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 quotePrefix="1">
      <alignment horizontal="center"/>
    </xf>
    <xf numFmtId="219" fontId="4" fillId="0" borderId="15" xfId="0" applyNumberFormat="1" applyFont="1" applyBorder="1" applyAlignment="1" quotePrefix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219" fontId="4" fillId="0" borderId="15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33" borderId="20" xfId="0" applyFont="1" applyFill="1" applyBorder="1" applyAlignment="1">
      <alignment/>
    </xf>
    <xf numFmtId="0" fontId="8" fillId="33" borderId="29" xfId="0" applyFont="1" applyFill="1" applyBorder="1" applyAlignment="1">
      <alignment vertical="center"/>
    </xf>
    <xf numFmtId="0" fontId="4" fillId="0" borderId="20" xfId="46" applyFont="1" applyBorder="1" applyAlignment="1">
      <alignment vertical="top" wrapText="1"/>
      <protection/>
    </xf>
    <xf numFmtId="0" fontId="2" fillId="33" borderId="0" xfId="0" applyFont="1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center"/>
    </xf>
    <xf numFmtId="2" fontId="8" fillId="33" borderId="15" xfId="0" applyNumberFormat="1" applyFont="1" applyFill="1" applyBorder="1" applyAlignment="1">
      <alignment horizontal="right"/>
    </xf>
    <xf numFmtId="2" fontId="4" fillId="0" borderId="35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vertical="top"/>
    </xf>
    <xf numFmtId="0" fontId="2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right"/>
    </xf>
    <xf numFmtId="0" fontId="1" fillId="33" borderId="2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1" fillId="33" borderId="21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2" fillId="33" borderId="2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13" fillId="33" borderId="21" xfId="0" applyFont="1" applyFill="1" applyBorder="1" applyAlignment="1">
      <alignment vertical="top"/>
    </xf>
    <xf numFmtId="0" fontId="7" fillId="33" borderId="20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7" fillId="33" borderId="22" xfId="0" applyFont="1" applyFill="1" applyBorder="1" applyAlignment="1">
      <alignment horizontal="left"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7" fillId="33" borderId="22" xfId="0" applyFont="1" applyFill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4" fontId="2" fillId="33" borderId="21" xfId="0" applyNumberFormat="1" applyFont="1" applyFill="1" applyBorder="1" applyAlignment="1">
      <alignment horizontal="center"/>
    </xf>
    <xf numFmtId="4" fontId="2" fillId="33" borderId="22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7" fillId="33" borderId="20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3" borderId="29" xfId="0" applyFont="1" applyFill="1" applyBorder="1" applyAlignment="1">
      <alignment horizontal="center" vertical="top"/>
    </xf>
    <xf numFmtId="0" fontId="1" fillId="33" borderId="23" xfId="0" applyFont="1" applyFill="1" applyBorder="1" applyAlignment="1">
      <alignment horizontal="center" vertical="top"/>
    </xf>
    <xf numFmtId="0" fontId="7" fillId="33" borderId="20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33" borderId="29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9" fontId="7" fillId="33" borderId="2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29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33" borderId="3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right"/>
    </xf>
    <xf numFmtId="43" fontId="2" fillId="33" borderId="20" xfId="0" applyNumberFormat="1" applyFont="1" applyFill="1" applyBorder="1" applyAlignment="1">
      <alignment horizontal="center"/>
    </xf>
    <xf numFmtId="43" fontId="2" fillId="33" borderId="21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right" wrapText="1"/>
    </xf>
    <xf numFmtId="0" fontId="2" fillId="33" borderId="22" xfId="0" applyFont="1" applyFill="1" applyBorder="1" applyAlignment="1">
      <alignment horizontal="right" wrapText="1"/>
    </xf>
    <xf numFmtId="0" fontId="2" fillId="33" borderId="2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44" fontId="2" fillId="33" borderId="19" xfId="40" applyFont="1" applyFill="1" applyBorder="1" applyAlignment="1">
      <alignment horizontal="center" vertical="center"/>
    </xf>
    <xf numFmtId="44" fontId="2" fillId="33" borderId="25" xfId="40" applyFont="1" applyFill="1" applyBorder="1" applyAlignment="1">
      <alignment horizontal="center" vertical="center"/>
    </xf>
    <xf numFmtId="44" fontId="2" fillId="33" borderId="26" xfId="40" applyFont="1" applyFill="1" applyBorder="1" applyAlignment="1">
      <alignment horizontal="center" vertical="center"/>
    </xf>
    <xf numFmtId="43" fontId="2" fillId="0" borderId="29" xfId="38" applyFont="1" applyBorder="1" applyAlignment="1">
      <alignment horizontal="center" vertical="center" wrapText="1"/>
    </xf>
    <xf numFmtId="43" fontId="2" fillId="0" borderId="14" xfId="38" applyFont="1" applyBorder="1" applyAlignment="1">
      <alignment horizontal="center" vertical="center" wrapText="1"/>
    </xf>
    <xf numFmtId="43" fontId="2" fillId="0" borderId="23" xfId="38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33" borderId="2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2" fillId="33" borderId="27" xfId="0" applyFont="1" applyFill="1" applyBorder="1" applyAlignment="1">
      <alignment horizontal="left" wrapText="1"/>
    </xf>
    <xf numFmtId="0" fontId="2" fillId="33" borderId="24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28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33" borderId="3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/>
    </xf>
    <xf numFmtId="0" fontId="2" fillId="33" borderId="19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 vertical="center" textRotation="90"/>
    </xf>
    <xf numFmtId="0" fontId="14" fillId="33" borderId="29" xfId="0" applyFont="1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2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right"/>
    </xf>
    <xf numFmtId="0" fontId="2" fillId="33" borderId="21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7" fillId="0" borderId="16" xfId="0" applyFont="1" applyBorder="1" applyAlignment="1">
      <alignment horizontal="right" vertical="top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0" fontId="7" fillId="33" borderId="22" xfId="0" applyFont="1" applyFill="1" applyBorder="1" applyAlignment="1">
      <alignment horizontal="left" vertical="top" wrapText="1"/>
    </xf>
    <xf numFmtId="49" fontId="7" fillId="33" borderId="20" xfId="0" applyNumberFormat="1" applyFont="1" applyFill="1" applyBorder="1" applyAlignment="1">
      <alignment horizontal="left"/>
    </xf>
    <xf numFmtId="49" fontId="7" fillId="33" borderId="21" xfId="0" applyNumberFormat="1" applyFont="1" applyFill="1" applyBorder="1" applyAlignment="1">
      <alignment horizontal="left"/>
    </xf>
    <xf numFmtId="49" fontId="7" fillId="33" borderId="22" xfId="0" applyNumberFormat="1" applyFont="1" applyFill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49" fontId="7" fillId="33" borderId="20" xfId="0" applyNumberFormat="1" applyFont="1" applyFill="1" applyBorder="1" applyAlignment="1">
      <alignment horizontal="left"/>
    </xf>
    <xf numFmtId="49" fontId="7" fillId="33" borderId="21" xfId="0" applyNumberFormat="1" applyFont="1" applyFill="1" applyBorder="1" applyAlignment="1">
      <alignment horizontal="left"/>
    </xf>
    <xf numFmtId="49" fontId="7" fillId="33" borderId="22" xfId="0" applyNumberFormat="1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/>
    </xf>
    <xf numFmtId="0" fontId="1" fillId="33" borderId="23" xfId="0" applyFont="1" applyFill="1" applyBorder="1" applyAlignment="1">
      <alignment horizontal="center" vertical="top"/>
    </xf>
    <xf numFmtId="0" fontId="1" fillId="33" borderId="29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43" fontId="7" fillId="33" borderId="20" xfId="0" applyNumberFormat="1" applyFont="1" applyFill="1" applyBorder="1" applyAlignment="1">
      <alignment horizontal="center"/>
    </xf>
    <xf numFmtId="43" fontId="7" fillId="33" borderId="21" xfId="0" applyNumberFormat="1" applyFont="1" applyFill="1" applyBorder="1" applyAlignment="1">
      <alignment horizontal="center"/>
    </xf>
    <xf numFmtId="0" fontId="2" fillId="33" borderId="30" xfId="0" applyFont="1" applyFill="1" applyBorder="1" applyAlignment="1">
      <alignment horizontal="left"/>
    </xf>
    <xf numFmtId="0" fontId="7" fillId="0" borderId="0" xfId="0" applyFont="1" applyBorder="1" applyAlignment="1">
      <alignment horizontal="right" vertical="top" wrapText="1"/>
    </xf>
    <xf numFmtId="43" fontId="7" fillId="33" borderId="20" xfId="38" applyFont="1" applyFill="1" applyBorder="1" applyAlignment="1">
      <alignment horizontal="center"/>
    </xf>
    <xf numFmtId="43" fontId="7" fillId="33" borderId="21" xfId="38" applyFont="1" applyFill="1" applyBorder="1" applyAlignment="1">
      <alignment horizontal="center"/>
    </xf>
    <xf numFmtId="0" fontId="7" fillId="0" borderId="16" xfId="0" applyFont="1" applyBorder="1" applyAlignment="1">
      <alignment horizontal="right"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right"/>
    </xf>
    <xf numFmtId="2" fontId="2" fillId="33" borderId="17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2" fontId="2" fillId="33" borderId="23" xfId="0" applyNumberFormat="1" applyFont="1" applyFill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43" fontId="7" fillId="33" borderId="29" xfId="0" applyNumberFormat="1" applyFont="1" applyFill="1" applyBorder="1" applyAlignment="1">
      <alignment horizontal="center"/>
    </xf>
    <xf numFmtId="43" fontId="7" fillId="33" borderId="23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29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มาตรฐาน 4 (29พค49)" xfId="46"/>
    <cellStyle name="ปกติ_ส.ประกัน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หลักสูตรที่ได้มาตรฐาน"/>
      <sheetName val="6.2นศ.ต่ออาจารย์"/>
      <sheetName val="6.3(1)อ.ป.เอกต่อ อ.ประจำ"/>
      <sheetName val="6.3(2)ขรก.ลูกจ้างทั้งหมด"/>
      <sheetName val="6.4ตำแหน่งวิชาการ"/>
      <sheetName val="6.5จรรยาบรรณ"/>
      <sheetName val="6.6(1)กระบวนการเรียนรู้"/>
      <sheetName val="6.6(2)เน้นผู้เรียน ป.ตรี"/>
      <sheetName val="ข้อมูลประกอบ ป.ตรี"/>
      <sheetName val="6.6(2)เน้นผู้เรียนป.โท"/>
      <sheetName val="ข้อมูลประกอบ ป.โท"/>
      <sheetName val="6.6(2)เน้นผู้เรียน ป.เอก"/>
      <sheetName val="ข้อมูลประกอบ ป.เอก"/>
      <sheetName val="6.6(3)-(4)wireless+บริการ"/>
      <sheetName val="6.6(5)จำนวนคอมใช้สอน"/>
      <sheetName val="6.6(6)วิจัยสถาบัน"/>
      <sheetName val="6.7ประเมิน ป.ตรี"/>
      <sheetName val="44"/>
      <sheetName val="45"/>
      <sheetName val="46"/>
      <sheetName val="6.7ประเมิน ป.โท"/>
      <sheetName val="6.7ประเมิน ป.เอก"/>
      <sheetName val="6.8จำนวนกิจกรรม"/>
      <sheetName val="6.9คชจ.ห้องสมุด+คอม+สารสนเทศ"/>
    </sheetNames>
    <sheetDataSet>
      <sheetData sheetId="1">
        <row r="9">
          <cell r="C9">
            <v>1</v>
          </cell>
          <cell r="F9">
            <v>12</v>
          </cell>
          <cell r="I9">
            <v>12</v>
          </cell>
          <cell r="K9">
            <v>26</v>
          </cell>
        </row>
        <row r="10">
          <cell r="C10">
            <v>1</v>
          </cell>
          <cell r="F10">
            <v>11</v>
          </cell>
          <cell r="I10">
            <v>14</v>
          </cell>
          <cell r="K10">
            <v>27</v>
          </cell>
        </row>
        <row r="11">
          <cell r="C11" t="str">
            <v>-</v>
          </cell>
          <cell r="F11">
            <v>8</v>
          </cell>
          <cell r="I11">
            <v>12.5</v>
          </cell>
          <cell r="K11">
            <v>22.5</v>
          </cell>
        </row>
        <row r="12">
          <cell r="C12">
            <v>1</v>
          </cell>
          <cell r="F12">
            <v>11</v>
          </cell>
          <cell r="I12">
            <v>12</v>
          </cell>
          <cell r="K12">
            <v>24</v>
          </cell>
        </row>
        <row r="13">
          <cell r="C13" t="str">
            <v>-</v>
          </cell>
          <cell r="F13">
            <v>1</v>
          </cell>
          <cell r="I13">
            <v>14</v>
          </cell>
          <cell r="K13">
            <v>16</v>
          </cell>
        </row>
        <row r="14">
          <cell r="C14">
            <v>0.5</v>
          </cell>
          <cell r="F14">
            <v>1</v>
          </cell>
          <cell r="I14">
            <v>9</v>
          </cell>
          <cell r="K14">
            <v>13.5</v>
          </cell>
        </row>
        <row r="15">
          <cell r="C15">
            <v>5</v>
          </cell>
          <cell r="F15">
            <v>15</v>
          </cell>
          <cell r="I15">
            <v>9</v>
          </cell>
          <cell r="K15">
            <v>37</v>
          </cell>
        </row>
        <row r="16">
          <cell r="L16">
            <v>150</v>
          </cell>
        </row>
        <row r="35">
          <cell r="M35">
            <v>2387.7</v>
          </cell>
        </row>
      </sheetData>
      <sheetData sheetId="3">
        <row r="10">
          <cell r="BB10">
            <v>10</v>
          </cell>
        </row>
        <row r="11">
          <cell r="BB11">
            <v>13</v>
          </cell>
        </row>
        <row r="12">
          <cell r="BB12">
            <v>13</v>
          </cell>
        </row>
        <row r="13">
          <cell r="BB13">
            <v>14</v>
          </cell>
        </row>
        <row r="14">
          <cell r="BB14">
            <v>9.5</v>
          </cell>
        </row>
        <row r="15">
          <cell r="BB15">
            <v>6</v>
          </cell>
        </row>
        <row r="16">
          <cell r="BB16">
            <v>16</v>
          </cell>
        </row>
        <row r="17">
          <cell r="BB17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Normal="80" zoomScaleSheetLayoutView="100" zoomScalePageLayoutView="0" workbookViewId="0" topLeftCell="A11">
      <selection activeCell="D14" sqref="D14"/>
    </sheetView>
  </sheetViews>
  <sheetFormatPr defaultColWidth="9.140625" defaultRowHeight="21.75"/>
  <cols>
    <col min="1" max="1" width="56.8515625" style="0" customWidth="1"/>
    <col min="2" max="2" width="7.7109375" style="0" customWidth="1"/>
    <col min="3" max="3" width="8.140625" style="0" customWidth="1"/>
    <col min="4" max="4" width="30.140625" style="0" customWidth="1"/>
    <col min="5" max="5" width="14.140625" style="0" customWidth="1"/>
  </cols>
  <sheetData>
    <row r="1" spans="1:5" ht="23.25">
      <c r="A1" s="402" t="s">
        <v>273</v>
      </c>
      <c r="B1" s="402"/>
      <c r="C1" s="402"/>
      <c r="D1" s="402"/>
      <c r="E1" s="402"/>
    </row>
    <row r="2" spans="1:5" ht="23.25">
      <c r="A2" s="8"/>
      <c r="B2" s="8"/>
      <c r="C2" s="8"/>
      <c r="D2" s="415" t="s">
        <v>279</v>
      </c>
      <c r="E2" s="415"/>
    </row>
    <row r="3" spans="1:5" ht="26.25">
      <c r="A3" s="399" t="s">
        <v>271</v>
      </c>
      <c r="B3" s="400"/>
      <c r="C3" s="400"/>
      <c r="D3" s="400"/>
      <c r="E3" s="401"/>
    </row>
    <row r="4" spans="1:5" ht="83.25" customHeight="1">
      <c r="A4" s="396" t="s">
        <v>560</v>
      </c>
      <c r="B4" s="397"/>
      <c r="C4" s="397"/>
      <c r="D4" s="397"/>
      <c r="E4" s="398"/>
    </row>
    <row r="5" spans="1:5" ht="28.5" customHeight="1">
      <c r="A5" s="396" t="s">
        <v>485</v>
      </c>
      <c r="B5" s="397"/>
      <c r="C5" s="397"/>
      <c r="D5" s="397"/>
      <c r="E5" s="416"/>
    </row>
    <row r="6" spans="1:5" ht="23.25">
      <c r="A6" s="156" t="s">
        <v>306</v>
      </c>
      <c r="B6" s="108"/>
      <c r="C6" s="108"/>
      <c r="D6" s="418" t="s">
        <v>412</v>
      </c>
      <c r="E6" s="419"/>
    </row>
    <row r="7" spans="1:5" ht="36" customHeight="1">
      <c r="A7" s="153" t="s">
        <v>384</v>
      </c>
      <c r="B7" s="404" t="s">
        <v>482</v>
      </c>
      <c r="C7" s="405"/>
      <c r="D7" s="411" t="s">
        <v>481</v>
      </c>
      <c r="E7" s="413" t="s">
        <v>483</v>
      </c>
    </row>
    <row r="8" spans="1:5" ht="26.25">
      <c r="A8" s="154"/>
      <c r="B8" s="115" t="s">
        <v>399</v>
      </c>
      <c r="C8" s="152" t="s">
        <v>400</v>
      </c>
      <c r="D8" s="412"/>
      <c r="E8" s="414"/>
    </row>
    <row r="9" spans="1:5" ht="42">
      <c r="A9" s="122" t="s">
        <v>535</v>
      </c>
      <c r="B9" s="202" t="s">
        <v>532</v>
      </c>
      <c r="C9" s="203"/>
      <c r="D9" s="217" t="s">
        <v>604</v>
      </c>
      <c r="E9" s="117"/>
    </row>
    <row r="10" spans="1:5" ht="73.5" customHeight="1">
      <c r="A10" s="122" t="s">
        <v>536</v>
      </c>
      <c r="B10" s="202" t="s">
        <v>532</v>
      </c>
      <c r="C10" s="218"/>
      <c r="D10" s="217" t="s">
        <v>537</v>
      </c>
      <c r="E10" s="117"/>
    </row>
    <row r="11" spans="1:5" ht="47.25" customHeight="1">
      <c r="A11" s="119" t="s">
        <v>538</v>
      </c>
      <c r="B11" s="204" t="s">
        <v>532</v>
      </c>
      <c r="C11" s="218"/>
      <c r="D11" s="217" t="s">
        <v>539</v>
      </c>
      <c r="E11" s="117"/>
    </row>
    <row r="12" spans="1:5" ht="90.75" customHeight="1">
      <c r="A12" s="201" t="s">
        <v>322</v>
      </c>
      <c r="B12" s="202" t="s">
        <v>532</v>
      </c>
      <c r="C12" s="218"/>
      <c r="D12" s="217" t="s">
        <v>540</v>
      </c>
      <c r="E12" s="117"/>
    </row>
    <row r="13" spans="1:5" ht="63">
      <c r="A13" s="119" t="s">
        <v>323</v>
      </c>
      <c r="B13" s="205" t="s">
        <v>532</v>
      </c>
      <c r="C13" s="218"/>
      <c r="D13" s="217" t="s">
        <v>541</v>
      </c>
      <c r="E13" s="117"/>
    </row>
    <row r="14" spans="1:5" ht="60" customHeight="1">
      <c r="A14" s="122" t="s">
        <v>401</v>
      </c>
      <c r="B14" s="205"/>
      <c r="C14" s="205" t="s">
        <v>532</v>
      </c>
      <c r="D14" s="217" t="s">
        <v>542</v>
      </c>
      <c r="E14" s="117"/>
    </row>
    <row r="15" spans="1:5" ht="90.75" customHeight="1">
      <c r="A15" s="119" t="s">
        <v>484</v>
      </c>
      <c r="B15" s="205" t="s">
        <v>532</v>
      </c>
      <c r="C15" s="205"/>
      <c r="D15" s="217" t="s">
        <v>229</v>
      </c>
      <c r="E15" s="117"/>
    </row>
    <row r="16" spans="1:5" ht="26.25">
      <c r="A16" s="118" t="s">
        <v>386</v>
      </c>
      <c r="B16" s="406">
        <v>6</v>
      </c>
      <c r="C16" s="407"/>
      <c r="D16" s="407"/>
      <c r="E16" s="408"/>
    </row>
    <row r="17" spans="1:5" ht="23.25">
      <c r="A17" s="56" t="s">
        <v>275</v>
      </c>
      <c r="B17" s="30"/>
      <c r="C17" s="409" t="s">
        <v>317</v>
      </c>
      <c r="D17" s="409"/>
      <c r="E17" s="410"/>
    </row>
    <row r="18" spans="1:5" ht="23.25">
      <c r="A18" s="51"/>
      <c r="B18" s="51"/>
      <c r="C18" s="51"/>
      <c r="D18" s="51"/>
      <c r="E18" s="113"/>
    </row>
    <row r="19" spans="1:5" ht="23.25">
      <c r="A19" s="51"/>
      <c r="B19" s="51"/>
      <c r="C19" s="51"/>
      <c r="D19" s="51"/>
      <c r="E19" s="114"/>
    </row>
    <row r="20" spans="1:5" ht="23.25">
      <c r="A20" s="9" t="s">
        <v>327</v>
      </c>
      <c r="B20" s="9"/>
      <c r="C20" s="417" t="s">
        <v>325</v>
      </c>
      <c r="D20" s="417"/>
      <c r="E20" s="417"/>
    </row>
    <row r="21" spans="1:5" ht="23.25">
      <c r="A21" s="9"/>
      <c r="B21" s="9"/>
      <c r="C21" s="417" t="s">
        <v>326</v>
      </c>
      <c r="D21" s="417"/>
      <c r="E21" s="417"/>
    </row>
    <row r="22" spans="1:5" ht="23.25">
      <c r="A22" s="403"/>
      <c r="B22" s="403"/>
      <c r="C22" s="403"/>
      <c r="D22" s="403"/>
      <c r="E22" s="403"/>
    </row>
    <row r="23" spans="1:5" ht="23.25">
      <c r="A23" s="403"/>
      <c r="B23" s="403"/>
      <c r="C23" s="403"/>
      <c r="D23" s="403"/>
      <c r="E23" s="403"/>
    </row>
  </sheetData>
  <sheetProtection/>
  <mergeCells count="15">
    <mergeCell ref="A5:E5"/>
    <mergeCell ref="C20:E20"/>
    <mergeCell ref="C21:E21"/>
    <mergeCell ref="A23:E23"/>
    <mergeCell ref="D6:E6"/>
    <mergeCell ref="A4:E4"/>
    <mergeCell ref="A3:E3"/>
    <mergeCell ref="A1:E1"/>
    <mergeCell ref="A22:E22"/>
    <mergeCell ref="B7:C7"/>
    <mergeCell ref="B16:E16"/>
    <mergeCell ref="C17:E17"/>
    <mergeCell ref="D7:D8"/>
    <mergeCell ref="E7:E8"/>
    <mergeCell ref="D2:E2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&amp;Cหน้า 5-&amp;P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80" zoomScaleSheetLayoutView="80" zoomScalePageLayoutView="0" workbookViewId="0" topLeftCell="A19">
      <selection activeCell="C28" sqref="C28"/>
    </sheetView>
  </sheetViews>
  <sheetFormatPr defaultColWidth="9.140625" defaultRowHeight="21.75"/>
  <cols>
    <col min="1" max="1" width="6.7109375" style="362" customWidth="1"/>
    <col min="2" max="2" width="29.421875" style="0" customWidth="1"/>
    <col min="3" max="3" width="41.7109375" style="0" customWidth="1"/>
    <col min="4" max="5" width="20.7109375" style="0" customWidth="1"/>
    <col min="6" max="6" width="43.7109375" style="0" customWidth="1"/>
  </cols>
  <sheetData>
    <row r="1" spans="1:6" ht="26.25">
      <c r="A1" s="452" t="s">
        <v>273</v>
      </c>
      <c r="B1" s="452"/>
      <c r="C1" s="452"/>
      <c r="D1" s="452"/>
      <c r="E1" s="452"/>
      <c r="F1" s="452"/>
    </row>
    <row r="2" spans="1:6" ht="23.25">
      <c r="A2" s="356"/>
      <c r="B2" s="8"/>
      <c r="C2" s="8"/>
      <c r="D2" s="8"/>
      <c r="E2" s="8"/>
      <c r="F2" s="15" t="s">
        <v>48</v>
      </c>
    </row>
    <row r="3" spans="1:6" ht="26.25">
      <c r="A3" s="399" t="s">
        <v>271</v>
      </c>
      <c r="B3" s="400"/>
      <c r="C3" s="400"/>
      <c r="D3" s="400"/>
      <c r="E3" s="400"/>
      <c r="F3" s="401"/>
    </row>
    <row r="4" spans="1:6" ht="26.25">
      <c r="A4" s="396" t="s">
        <v>345</v>
      </c>
      <c r="B4" s="397"/>
      <c r="C4" s="397"/>
      <c r="D4" s="397"/>
      <c r="E4" s="397"/>
      <c r="F4" s="398"/>
    </row>
    <row r="5" spans="1:6" ht="26.25">
      <c r="A5" s="396" t="s">
        <v>522</v>
      </c>
      <c r="B5" s="397"/>
      <c r="C5" s="397"/>
      <c r="D5" s="397"/>
      <c r="E5" s="397"/>
      <c r="F5" s="416"/>
    </row>
    <row r="6" spans="1:6" ht="23.25">
      <c r="A6" s="357" t="s">
        <v>306</v>
      </c>
      <c r="B6" s="108"/>
      <c r="C6" s="108"/>
      <c r="D6" s="108"/>
      <c r="E6" s="108"/>
      <c r="F6" s="31" t="s">
        <v>414</v>
      </c>
    </row>
    <row r="7" spans="1:6" s="263" customFormat="1" ht="42">
      <c r="A7" s="358" t="s">
        <v>523</v>
      </c>
      <c r="B7" s="198" t="s">
        <v>524</v>
      </c>
      <c r="C7" s="199" t="s">
        <v>525</v>
      </c>
      <c r="D7" s="200" t="s">
        <v>526</v>
      </c>
      <c r="E7" s="200" t="s">
        <v>527</v>
      </c>
      <c r="F7" s="200" t="s">
        <v>528</v>
      </c>
    </row>
    <row r="8" spans="1:6" s="263" customFormat="1" ht="21">
      <c r="A8" s="119">
        <v>1</v>
      </c>
      <c r="B8" s="122" t="s">
        <v>1</v>
      </c>
      <c r="C8" s="116" t="s">
        <v>2</v>
      </c>
      <c r="D8" s="260"/>
      <c r="E8" s="347">
        <v>2542</v>
      </c>
      <c r="F8" s="347" t="s">
        <v>3</v>
      </c>
    </row>
    <row r="9" spans="1:6" s="263" customFormat="1" ht="21">
      <c r="A9" s="119">
        <v>2</v>
      </c>
      <c r="B9" s="122" t="s">
        <v>4</v>
      </c>
      <c r="C9" s="116" t="s">
        <v>5</v>
      </c>
      <c r="D9" s="260"/>
      <c r="E9" s="347">
        <v>2542</v>
      </c>
      <c r="F9" s="347" t="s">
        <v>3</v>
      </c>
    </row>
    <row r="10" spans="1:6" s="263" customFormat="1" ht="21">
      <c r="A10" s="119">
        <v>3</v>
      </c>
      <c r="B10" s="119" t="s">
        <v>4</v>
      </c>
      <c r="C10" s="252" t="s">
        <v>6</v>
      </c>
      <c r="D10" s="219"/>
      <c r="E10" s="348">
        <v>2542</v>
      </c>
      <c r="F10" s="347" t="s">
        <v>3</v>
      </c>
    </row>
    <row r="11" spans="1:6" s="263" customFormat="1" ht="21">
      <c r="A11" s="359">
        <v>4</v>
      </c>
      <c r="B11" s="119" t="s">
        <v>4</v>
      </c>
      <c r="C11" s="252" t="s">
        <v>7</v>
      </c>
      <c r="D11" s="219"/>
      <c r="E11" s="348">
        <v>2542</v>
      </c>
      <c r="F11" s="347" t="s">
        <v>3</v>
      </c>
    </row>
    <row r="12" spans="1:6" s="263" customFormat="1" ht="21">
      <c r="A12" s="119">
        <v>5</v>
      </c>
      <c r="B12" s="260" t="s">
        <v>8</v>
      </c>
      <c r="C12" s="119" t="s">
        <v>9</v>
      </c>
      <c r="D12" s="219"/>
      <c r="E12" s="348">
        <v>2543</v>
      </c>
      <c r="F12" s="348" t="s">
        <v>3</v>
      </c>
    </row>
    <row r="13" spans="1:6" s="263" customFormat="1" ht="21">
      <c r="A13" s="119">
        <v>6</v>
      </c>
      <c r="B13" s="219" t="s">
        <v>10</v>
      </c>
      <c r="C13" s="339" t="s">
        <v>11</v>
      </c>
      <c r="D13" s="219"/>
      <c r="E13" s="348">
        <v>2543</v>
      </c>
      <c r="F13" s="348" t="s">
        <v>3</v>
      </c>
    </row>
    <row r="14" spans="1:6" s="263" customFormat="1" ht="21" customHeight="1">
      <c r="A14" s="119">
        <v>7</v>
      </c>
      <c r="B14" s="119" t="s">
        <v>10</v>
      </c>
      <c r="C14" s="339" t="s">
        <v>12</v>
      </c>
      <c r="D14" s="219"/>
      <c r="E14" s="348">
        <v>2543</v>
      </c>
      <c r="F14" s="219" t="s">
        <v>13</v>
      </c>
    </row>
    <row r="15" spans="1:6" s="263" customFormat="1" ht="21">
      <c r="A15" s="119">
        <v>8</v>
      </c>
      <c r="B15" s="120" t="s">
        <v>4</v>
      </c>
      <c r="C15" s="252" t="s">
        <v>14</v>
      </c>
      <c r="D15" s="219"/>
      <c r="E15" s="348">
        <v>2543</v>
      </c>
      <c r="F15" s="348" t="s">
        <v>3</v>
      </c>
    </row>
    <row r="16" spans="1:6" s="263" customFormat="1" ht="21">
      <c r="A16" s="119">
        <v>9</v>
      </c>
      <c r="B16" s="119" t="s">
        <v>10</v>
      </c>
      <c r="C16" s="252" t="s">
        <v>15</v>
      </c>
      <c r="D16" s="219"/>
      <c r="E16" s="349" t="s">
        <v>16</v>
      </c>
      <c r="F16" s="348" t="s">
        <v>3</v>
      </c>
    </row>
    <row r="17" spans="1:6" s="263" customFormat="1" ht="21">
      <c r="A17" s="119">
        <v>10</v>
      </c>
      <c r="B17" s="119" t="s">
        <v>10</v>
      </c>
      <c r="C17" s="252" t="s">
        <v>17</v>
      </c>
      <c r="D17" s="219"/>
      <c r="E17" s="349" t="s">
        <v>16</v>
      </c>
      <c r="F17" s="348" t="s">
        <v>3</v>
      </c>
    </row>
    <row r="18" spans="1:6" s="263" customFormat="1" ht="21">
      <c r="A18" s="119">
        <v>11</v>
      </c>
      <c r="B18" s="119" t="s">
        <v>4</v>
      </c>
      <c r="C18" s="252" t="s">
        <v>18</v>
      </c>
      <c r="D18" s="219"/>
      <c r="E18" s="348" t="s">
        <v>19</v>
      </c>
      <c r="F18" s="348" t="s">
        <v>3</v>
      </c>
    </row>
    <row r="19" spans="1:6" s="263" customFormat="1" ht="21">
      <c r="A19" s="119">
        <v>12</v>
      </c>
      <c r="B19" s="119" t="s">
        <v>8</v>
      </c>
      <c r="C19" s="252" t="s">
        <v>20</v>
      </c>
      <c r="D19" s="219"/>
      <c r="E19" s="348" t="s">
        <v>21</v>
      </c>
      <c r="F19" s="348" t="s">
        <v>3</v>
      </c>
    </row>
    <row r="20" spans="1:6" s="263" customFormat="1" ht="21">
      <c r="A20" s="119">
        <v>13</v>
      </c>
      <c r="B20" s="119" t="s">
        <v>22</v>
      </c>
      <c r="C20" s="339" t="s">
        <v>23</v>
      </c>
      <c r="D20" s="219"/>
      <c r="E20" s="348">
        <v>2544</v>
      </c>
      <c r="F20" s="350" t="s">
        <v>531</v>
      </c>
    </row>
    <row r="21" spans="1:6" s="263" customFormat="1" ht="21">
      <c r="A21" s="119">
        <v>14</v>
      </c>
      <c r="B21" s="119" t="s">
        <v>22</v>
      </c>
      <c r="C21" s="339" t="s">
        <v>24</v>
      </c>
      <c r="D21" s="219"/>
      <c r="E21" s="351" t="s">
        <v>30</v>
      </c>
      <c r="F21" s="219" t="s">
        <v>25</v>
      </c>
    </row>
    <row r="22" spans="1:6" s="263" customFormat="1" ht="42">
      <c r="A22" s="119">
        <v>15</v>
      </c>
      <c r="B22" s="119" t="s">
        <v>26</v>
      </c>
      <c r="C22" s="252" t="s">
        <v>27</v>
      </c>
      <c r="D22" s="219"/>
      <c r="E22" s="348">
        <v>2544</v>
      </c>
      <c r="F22" s="219" t="s">
        <v>28</v>
      </c>
    </row>
    <row r="23" spans="1:6" ht="26.25">
      <c r="A23" s="452" t="s">
        <v>273</v>
      </c>
      <c r="B23" s="452"/>
      <c r="C23" s="452"/>
      <c r="D23" s="452"/>
      <c r="E23" s="452"/>
      <c r="F23" s="452"/>
    </row>
    <row r="24" spans="1:6" ht="23.25">
      <c r="A24" s="356"/>
      <c r="B24" s="8"/>
      <c r="C24" s="8"/>
      <c r="D24" s="8"/>
      <c r="E24" s="8"/>
      <c r="F24" s="15" t="s">
        <v>47</v>
      </c>
    </row>
    <row r="25" spans="1:6" s="263" customFormat="1" ht="42">
      <c r="A25" s="358" t="s">
        <v>523</v>
      </c>
      <c r="B25" s="198" t="s">
        <v>524</v>
      </c>
      <c r="C25" s="199" t="s">
        <v>525</v>
      </c>
      <c r="D25" s="200" t="s">
        <v>526</v>
      </c>
      <c r="E25" s="200" t="s">
        <v>527</v>
      </c>
      <c r="F25" s="200" t="s">
        <v>528</v>
      </c>
    </row>
    <row r="26" spans="1:6" s="263" customFormat="1" ht="21">
      <c r="A26" s="359">
        <v>16</v>
      </c>
      <c r="B26" s="119" t="s">
        <v>4</v>
      </c>
      <c r="C26" s="252" t="s">
        <v>29</v>
      </c>
      <c r="D26" s="219"/>
      <c r="E26" s="348">
        <v>2544</v>
      </c>
      <c r="F26" s="352" t="s">
        <v>3</v>
      </c>
    </row>
    <row r="27" spans="1:6" s="263" customFormat="1" ht="21">
      <c r="A27" s="119">
        <v>17</v>
      </c>
      <c r="B27" s="345" t="s">
        <v>647</v>
      </c>
      <c r="C27" s="346" t="s">
        <v>31</v>
      </c>
      <c r="D27" s="260"/>
      <c r="E27" s="347">
        <v>2545</v>
      </c>
      <c r="F27" s="260"/>
    </row>
    <row r="28" spans="1:6" s="263" customFormat="1" ht="22.5" customHeight="1">
      <c r="A28" s="119">
        <v>18</v>
      </c>
      <c r="B28" s="119" t="s">
        <v>22</v>
      </c>
      <c r="C28" s="339" t="s">
        <v>32</v>
      </c>
      <c r="D28" s="219"/>
      <c r="E28" s="348">
        <v>2546</v>
      </c>
      <c r="F28" s="219" t="s">
        <v>33</v>
      </c>
    </row>
    <row r="29" spans="1:6" s="263" customFormat="1" ht="21">
      <c r="A29" s="119">
        <v>19</v>
      </c>
      <c r="B29" s="119" t="s">
        <v>34</v>
      </c>
      <c r="C29" s="339" t="s">
        <v>35</v>
      </c>
      <c r="D29" s="219"/>
      <c r="E29" s="353">
        <v>38181</v>
      </c>
      <c r="F29" s="219" t="s">
        <v>36</v>
      </c>
    </row>
    <row r="30" spans="1:6" s="263" customFormat="1" ht="21">
      <c r="A30" s="119">
        <v>20</v>
      </c>
      <c r="B30" s="119" t="s">
        <v>37</v>
      </c>
      <c r="C30" s="339" t="s">
        <v>38</v>
      </c>
      <c r="D30" s="219"/>
      <c r="E30" s="353">
        <v>38031</v>
      </c>
      <c r="F30" s="219" t="s">
        <v>39</v>
      </c>
    </row>
    <row r="31" spans="1:6" s="263" customFormat="1" ht="21">
      <c r="A31" s="119">
        <v>21</v>
      </c>
      <c r="B31" s="119" t="s">
        <v>647</v>
      </c>
      <c r="C31" s="339" t="s">
        <v>40</v>
      </c>
      <c r="D31" s="219"/>
      <c r="E31" s="353" t="s">
        <v>41</v>
      </c>
      <c r="F31" s="219" t="s">
        <v>42</v>
      </c>
    </row>
    <row r="32" spans="1:6" s="263" customFormat="1" ht="21">
      <c r="A32" s="119">
        <v>22</v>
      </c>
      <c r="B32" s="119" t="s">
        <v>43</v>
      </c>
      <c r="C32" s="252" t="s">
        <v>44</v>
      </c>
      <c r="D32" s="219"/>
      <c r="E32" s="354" t="s">
        <v>45</v>
      </c>
      <c r="F32" s="219" t="s">
        <v>46</v>
      </c>
    </row>
    <row r="33" spans="1:6" s="263" customFormat="1" ht="21">
      <c r="A33" s="119">
        <v>23</v>
      </c>
      <c r="B33" s="119" t="s">
        <v>647</v>
      </c>
      <c r="C33" s="252" t="s">
        <v>648</v>
      </c>
      <c r="D33" s="219"/>
      <c r="E33" s="348">
        <v>2548</v>
      </c>
      <c r="F33" s="219" t="s">
        <v>649</v>
      </c>
    </row>
    <row r="34" spans="1:6" s="263" customFormat="1" ht="21">
      <c r="A34" s="119">
        <v>24</v>
      </c>
      <c r="B34" s="119" t="s">
        <v>647</v>
      </c>
      <c r="C34" s="252" t="s">
        <v>130</v>
      </c>
      <c r="D34" s="219"/>
      <c r="E34" s="348">
        <v>2548</v>
      </c>
      <c r="F34" s="355" t="s">
        <v>650</v>
      </c>
    </row>
    <row r="35" spans="1:6" ht="23.25">
      <c r="A35" s="32" t="s">
        <v>275</v>
      </c>
      <c r="B35" s="30"/>
      <c r="C35" s="409" t="s">
        <v>317</v>
      </c>
      <c r="D35" s="409"/>
      <c r="E35" s="409"/>
      <c r="F35" s="410"/>
    </row>
    <row r="36" spans="1:6" ht="23.25">
      <c r="A36" s="360"/>
      <c r="B36" s="51"/>
      <c r="C36" s="51"/>
      <c r="D36" s="51"/>
      <c r="E36" s="51"/>
      <c r="F36" s="114"/>
    </row>
    <row r="37" spans="1:6" ht="23.25">
      <c r="A37" s="403" t="s">
        <v>347</v>
      </c>
      <c r="B37" s="403"/>
      <c r="C37" s="10"/>
      <c r="D37" s="453" t="s">
        <v>346</v>
      </c>
      <c r="E37" s="453"/>
      <c r="F37" s="453"/>
    </row>
    <row r="38" spans="1:6" ht="23.25">
      <c r="A38" s="361"/>
      <c r="B38" s="9"/>
      <c r="C38" s="10"/>
      <c r="D38" s="9"/>
      <c r="E38" s="403" t="s">
        <v>529</v>
      </c>
      <c r="F38" s="403"/>
    </row>
    <row r="39" spans="1:6" ht="23.25">
      <c r="A39" s="403"/>
      <c r="B39" s="403"/>
      <c r="C39" s="403"/>
      <c r="D39" s="403"/>
      <c r="E39" s="403"/>
      <c r="F39" s="403"/>
    </row>
  </sheetData>
  <sheetProtection/>
  <mergeCells count="10">
    <mergeCell ref="A39:F39"/>
    <mergeCell ref="E38:F38"/>
    <mergeCell ref="A1:F1"/>
    <mergeCell ref="A3:F3"/>
    <mergeCell ref="A4:F4"/>
    <mergeCell ref="A5:F5"/>
    <mergeCell ref="A23:F23"/>
    <mergeCell ref="C35:F35"/>
    <mergeCell ref="A37:B37"/>
    <mergeCell ref="D37:F37"/>
  </mergeCells>
  <printOptions/>
  <pageMargins left="0.75" right="0.75" top="1" bottom="1" header="0.5" footer="0.5"/>
  <pageSetup horizontalDpi="600" verticalDpi="600" orientation="landscape" paperSize="9" scale="86" r:id="rId1"/>
  <headerFooter alignWithMargins="0">
    <oddFooter>&amp;Cหน้า 5-&amp;P</oddFooter>
  </headerFooter>
  <rowBreaks count="1" manualBreakCount="1">
    <brk id="2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75" zoomScaleNormal="60" zoomScaleSheetLayoutView="75" zoomScalePageLayoutView="0" workbookViewId="0" topLeftCell="A10">
      <selection activeCell="A20" sqref="A20:I20"/>
    </sheetView>
  </sheetViews>
  <sheetFormatPr defaultColWidth="9.140625" defaultRowHeight="21.75"/>
  <cols>
    <col min="1" max="1" width="38.57421875" style="0" customWidth="1"/>
    <col min="2" max="2" width="10.421875" style="0" customWidth="1"/>
    <col min="3" max="3" width="9.57421875" style="0" customWidth="1"/>
    <col min="4" max="4" width="9.7109375" style="0" customWidth="1"/>
    <col min="5" max="5" width="15.7109375" style="0" customWidth="1"/>
    <col min="6" max="6" width="15.8515625" style="0" customWidth="1"/>
    <col min="7" max="7" width="15.421875" style="0" customWidth="1"/>
    <col min="8" max="8" width="16.421875" style="0" customWidth="1"/>
    <col min="9" max="9" width="17.8515625" style="0" customWidth="1"/>
  </cols>
  <sheetData>
    <row r="1" spans="1:9" ht="26.25">
      <c r="A1" s="460" t="s">
        <v>273</v>
      </c>
      <c r="B1" s="460"/>
      <c r="C1" s="460"/>
      <c r="D1" s="460"/>
      <c r="E1" s="460"/>
      <c r="F1" s="460"/>
      <c r="G1" s="460"/>
      <c r="H1" s="460"/>
      <c r="I1" s="460"/>
    </row>
    <row r="2" spans="1:9" ht="26.25">
      <c r="A2" s="7"/>
      <c r="B2" s="7"/>
      <c r="C2" s="7"/>
      <c r="D2" s="7"/>
      <c r="E2" s="17"/>
      <c r="F2" s="17"/>
      <c r="G2" s="461" t="s">
        <v>375</v>
      </c>
      <c r="H2" s="461"/>
      <c r="I2" s="461"/>
    </row>
    <row r="3" spans="1:9" ht="26.25">
      <c r="A3" s="396" t="s">
        <v>415</v>
      </c>
      <c r="B3" s="397"/>
      <c r="C3" s="397"/>
      <c r="D3" s="397"/>
      <c r="E3" s="397"/>
      <c r="F3" s="397"/>
      <c r="G3" s="397"/>
      <c r="H3" s="397"/>
      <c r="I3" s="416"/>
    </row>
    <row r="4" spans="1:9" ht="26.25">
      <c r="A4" s="174" t="s">
        <v>474</v>
      </c>
      <c r="B4" s="175"/>
      <c r="C4" s="175"/>
      <c r="D4" s="175"/>
      <c r="E4" s="175"/>
      <c r="F4" s="175"/>
      <c r="G4" s="464" t="s">
        <v>315</v>
      </c>
      <c r="H4" s="464"/>
      <c r="I4" s="465"/>
    </row>
    <row r="5" spans="1:9" ht="23.25">
      <c r="A5" s="466" t="s">
        <v>244</v>
      </c>
      <c r="B5" s="471" t="s">
        <v>355</v>
      </c>
      <c r="C5" s="472"/>
      <c r="D5" s="473"/>
      <c r="E5" s="468" t="s">
        <v>353</v>
      </c>
      <c r="F5" s="469"/>
      <c r="G5" s="469"/>
      <c r="H5" s="470"/>
      <c r="I5" s="466" t="s">
        <v>356</v>
      </c>
    </row>
    <row r="6" spans="1:9" ht="23.25">
      <c r="A6" s="467"/>
      <c r="B6" s="145" t="s">
        <v>285</v>
      </c>
      <c r="C6" s="145" t="s">
        <v>403</v>
      </c>
      <c r="D6" s="183" t="s">
        <v>245</v>
      </c>
      <c r="E6" s="41" t="s">
        <v>262</v>
      </c>
      <c r="F6" s="41" t="s">
        <v>354</v>
      </c>
      <c r="G6" s="42" t="s">
        <v>87</v>
      </c>
      <c r="H6" s="42" t="s">
        <v>245</v>
      </c>
      <c r="I6" s="467"/>
    </row>
    <row r="7" spans="1:9" ht="23.25">
      <c r="A7" s="37" t="s">
        <v>251</v>
      </c>
      <c r="B7" s="144"/>
      <c r="C7" s="144"/>
      <c r="D7" s="123">
        <f aca="true" t="shared" si="0" ref="D7:D16">SUM(B7:C7)</f>
        <v>0</v>
      </c>
      <c r="E7" s="124">
        <v>4791827.61</v>
      </c>
      <c r="F7" s="124">
        <v>191250</v>
      </c>
      <c r="G7" s="474" t="s">
        <v>86</v>
      </c>
      <c r="H7" s="280">
        <f>SUM(E7:G7)</f>
        <v>4983077.61</v>
      </c>
      <c r="I7" s="126"/>
    </row>
    <row r="8" spans="1:9" ht="23.25">
      <c r="A8" s="37" t="s">
        <v>250</v>
      </c>
      <c r="B8" s="38"/>
      <c r="C8" s="38"/>
      <c r="D8" s="158">
        <f t="shared" si="0"/>
        <v>0</v>
      </c>
      <c r="E8" s="127">
        <v>4771983.74</v>
      </c>
      <c r="F8" s="127">
        <v>127500</v>
      </c>
      <c r="G8" s="475"/>
      <c r="H8" s="279">
        <f aca="true" t="shared" si="1" ref="H8:H16">SUM(E8:G8)</f>
        <v>4899483.74</v>
      </c>
      <c r="I8" s="129"/>
    </row>
    <row r="9" spans="1:9" ht="23.25">
      <c r="A9" s="38" t="s">
        <v>249</v>
      </c>
      <c r="B9" s="38"/>
      <c r="C9" s="38"/>
      <c r="D9" s="158">
        <f>SUM(B9:C9)</f>
        <v>0</v>
      </c>
      <c r="E9" s="127">
        <v>4146296.93</v>
      </c>
      <c r="F9" s="127">
        <v>2316874.77</v>
      </c>
      <c r="G9" s="475"/>
      <c r="H9" s="279">
        <f t="shared" si="1"/>
        <v>6463171.7</v>
      </c>
      <c r="I9" s="129"/>
    </row>
    <row r="10" spans="1:9" ht="23.25">
      <c r="A10" s="38" t="s">
        <v>256</v>
      </c>
      <c r="B10" s="38"/>
      <c r="C10" s="38"/>
      <c r="D10" s="158">
        <f t="shared" si="0"/>
        <v>0</v>
      </c>
      <c r="E10" s="127">
        <v>8426703.61</v>
      </c>
      <c r="F10" s="127">
        <v>2677498.33</v>
      </c>
      <c r="G10" s="475"/>
      <c r="H10" s="279">
        <f t="shared" si="1"/>
        <v>11104201.94</v>
      </c>
      <c r="I10" s="129"/>
    </row>
    <row r="11" spans="1:9" ht="23.25">
      <c r="A11" s="38" t="s">
        <v>248</v>
      </c>
      <c r="B11" s="38"/>
      <c r="C11" s="38"/>
      <c r="D11" s="158">
        <f t="shared" si="0"/>
        <v>0</v>
      </c>
      <c r="E11" s="127">
        <v>4869152.95</v>
      </c>
      <c r="F11" s="127">
        <v>1288688.65</v>
      </c>
      <c r="G11" s="475"/>
      <c r="H11" s="279">
        <f t="shared" si="1"/>
        <v>6157841.6</v>
      </c>
      <c r="I11" s="129"/>
    </row>
    <row r="12" spans="1:9" ht="23.25">
      <c r="A12" s="38" t="s">
        <v>247</v>
      </c>
      <c r="B12" s="38"/>
      <c r="C12" s="38"/>
      <c r="D12" s="158">
        <f t="shared" si="0"/>
        <v>0</v>
      </c>
      <c r="E12" s="127">
        <v>2953200.83</v>
      </c>
      <c r="F12" s="127">
        <v>351450</v>
      </c>
      <c r="G12" s="475"/>
      <c r="H12" s="279">
        <f t="shared" si="1"/>
        <v>3304650.83</v>
      </c>
      <c r="I12" s="129"/>
    </row>
    <row r="13" spans="1:9" ht="23.25">
      <c r="A13" s="38" t="s">
        <v>263</v>
      </c>
      <c r="B13" s="38"/>
      <c r="C13" s="38"/>
      <c r="D13" s="158">
        <f t="shared" si="0"/>
        <v>0</v>
      </c>
      <c r="E13" s="127">
        <v>13116273.26</v>
      </c>
      <c r="F13" s="127">
        <v>18375000.55</v>
      </c>
      <c r="G13" s="475"/>
      <c r="H13" s="279">
        <f t="shared" si="1"/>
        <v>31491273.810000002</v>
      </c>
      <c r="I13" s="129"/>
    </row>
    <row r="14" spans="1:9" ht="23.25">
      <c r="A14" s="38" t="s">
        <v>255</v>
      </c>
      <c r="B14" s="38"/>
      <c r="C14" s="38"/>
      <c r="D14" s="158">
        <f t="shared" si="0"/>
        <v>0</v>
      </c>
      <c r="E14" s="127">
        <v>7238125.81</v>
      </c>
      <c r="F14" s="127">
        <v>957309.64</v>
      </c>
      <c r="G14" s="475"/>
      <c r="H14" s="279">
        <f t="shared" si="1"/>
        <v>8195435.449999999</v>
      </c>
      <c r="I14" s="129"/>
    </row>
    <row r="15" spans="1:9" ht="23.25">
      <c r="A15" s="39" t="s">
        <v>257</v>
      </c>
      <c r="B15" s="39"/>
      <c r="C15" s="39"/>
      <c r="D15" s="158">
        <f t="shared" si="0"/>
        <v>0</v>
      </c>
      <c r="E15" s="127">
        <v>5820134.65</v>
      </c>
      <c r="F15" s="127">
        <v>84998.57</v>
      </c>
      <c r="G15" s="475"/>
      <c r="H15" s="283">
        <f t="shared" si="1"/>
        <v>5905133.220000001</v>
      </c>
      <c r="I15" s="129"/>
    </row>
    <row r="16" spans="1:9" ht="23.25">
      <c r="A16" s="43" t="s">
        <v>258</v>
      </c>
      <c r="B16" s="43"/>
      <c r="C16" s="43"/>
      <c r="D16" s="157">
        <f t="shared" si="0"/>
        <v>0</v>
      </c>
      <c r="E16" s="127">
        <v>853114.07</v>
      </c>
      <c r="F16" s="274" t="s">
        <v>531</v>
      </c>
      <c r="G16" s="476"/>
      <c r="H16" s="281">
        <f t="shared" si="1"/>
        <v>853114.07</v>
      </c>
      <c r="I16" s="129"/>
    </row>
    <row r="17" spans="1:9" ht="23.25">
      <c r="A17" s="36" t="s">
        <v>245</v>
      </c>
      <c r="B17" s="44">
        <f>SUM(B7:B16)</f>
        <v>0</v>
      </c>
      <c r="C17" s="44">
        <f>SUM(C7:C16)</f>
        <v>0</v>
      </c>
      <c r="D17" s="253">
        <v>2387.7</v>
      </c>
      <c r="E17" s="253">
        <f>SUM(E7:E16)</f>
        <v>56986813.46</v>
      </c>
      <c r="F17" s="253">
        <f>SUM(F7:F16)</f>
        <v>26370570.51</v>
      </c>
      <c r="G17" s="276">
        <v>503435244.93</v>
      </c>
      <c r="H17" s="282">
        <f>SUM(E17:G17)</f>
        <v>586792628.9</v>
      </c>
      <c r="I17" s="45"/>
    </row>
    <row r="18" spans="1:9" ht="23.25">
      <c r="A18" s="36" t="s">
        <v>472</v>
      </c>
      <c r="B18" s="462">
        <f>H17/D17</f>
        <v>245756.43041420614</v>
      </c>
      <c r="C18" s="463"/>
      <c r="D18" s="146" t="s">
        <v>83</v>
      </c>
      <c r="E18" s="146"/>
      <c r="F18" s="146"/>
      <c r="G18" s="146"/>
      <c r="H18" s="146"/>
      <c r="I18" s="147"/>
    </row>
    <row r="19" spans="1:9" ht="23.25">
      <c r="A19" s="32" t="s">
        <v>476</v>
      </c>
      <c r="B19" s="33"/>
      <c r="C19" s="33"/>
      <c r="D19" s="33"/>
      <c r="E19" s="33"/>
      <c r="F19" s="33"/>
      <c r="G19" s="33"/>
      <c r="H19" s="409" t="s">
        <v>108</v>
      </c>
      <c r="I19" s="410"/>
    </row>
    <row r="20" spans="1:9" ht="26.25">
      <c r="A20" s="460" t="s">
        <v>273</v>
      </c>
      <c r="B20" s="460"/>
      <c r="C20" s="460"/>
      <c r="D20" s="460"/>
      <c r="E20" s="460"/>
      <c r="F20" s="460"/>
      <c r="G20" s="460"/>
      <c r="H20" s="460"/>
      <c r="I20" s="460"/>
    </row>
    <row r="21" spans="1:9" ht="25.5" customHeight="1">
      <c r="A21" s="7"/>
      <c r="B21" s="7"/>
      <c r="C21" s="7"/>
      <c r="D21" s="7"/>
      <c r="E21" s="17"/>
      <c r="F21" s="17"/>
      <c r="G21" s="461" t="s">
        <v>376</v>
      </c>
      <c r="H21" s="461"/>
      <c r="I21" s="461"/>
    </row>
    <row r="22" spans="1:9" ht="23.25">
      <c r="A22" s="111" t="s">
        <v>265</v>
      </c>
      <c r="B22" s="112"/>
      <c r="C22" s="112"/>
      <c r="D22" s="112"/>
      <c r="E22" s="112"/>
      <c r="F22" s="112"/>
      <c r="G22" s="112"/>
      <c r="H22" s="134"/>
      <c r="I22" s="135"/>
    </row>
    <row r="23" spans="1:9" ht="57" customHeight="1">
      <c r="A23" s="456" t="s">
        <v>357</v>
      </c>
      <c r="B23" s="457"/>
      <c r="C23" s="457"/>
      <c r="D23" s="458"/>
      <c r="E23" s="458"/>
      <c r="F23" s="458"/>
      <c r="G23" s="458"/>
      <c r="H23" s="458"/>
      <c r="I23" s="459"/>
    </row>
    <row r="24" spans="1:9" ht="23.25">
      <c r="A24" s="130" t="s">
        <v>358</v>
      </c>
      <c r="B24" s="131"/>
      <c r="C24" s="131"/>
      <c r="D24" s="131"/>
      <c r="E24" s="131"/>
      <c r="F24" s="131"/>
      <c r="G24" s="131"/>
      <c r="H24" s="132"/>
      <c r="I24" s="133"/>
    </row>
    <row r="25" spans="1:9" ht="23.25">
      <c r="A25" s="454" t="s">
        <v>253</v>
      </c>
      <c r="B25" s="454"/>
      <c r="C25" s="454"/>
      <c r="D25" s="454"/>
      <c r="E25" s="13"/>
      <c r="F25" s="450" t="s">
        <v>380</v>
      </c>
      <c r="G25" s="450"/>
      <c r="H25" s="450"/>
      <c r="I25" s="450"/>
    </row>
    <row r="26" spans="1:9" ht="23.25">
      <c r="A26" s="454" t="s">
        <v>269</v>
      </c>
      <c r="B26" s="454"/>
      <c r="C26" s="454"/>
      <c r="D26" s="454"/>
      <c r="E26" s="7"/>
      <c r="F26" s="455" t="s">
        <v>267</v>
      </c>
      <c r="G26" s="455"/>
      <c r="H26" s="455"/>
      <c r="I26" s="455"/>
    </row>
  </sheetData>
  <sheetProtection/>
  <mergeCells count="18">
    <mergeCell ref="B18:C18"/>
    <mergeCell ref="A3:I3"/>
    <mergeCell ref="G2:I2"/>
    <mergeCell ref="A1:I1"/>
    <mergeCell ref="G4:I4"/>
    <mergeCell ref="A5:A6"/>
    <mergeCell ref="E5:H5"/>
    <mergeCell ref="I5:I6"/>
    <mergeCell ref="B5:D5"/>
    <mergeCell ref="G7:G16"/>
    <mergeCell ref="H19:I19"/>
    <mergeCell ref="A25:D25"/>
    <mergeCell ref="F25:I25"/>
    <mergeCell ref="A26:D26"/>
    <mergeCell ref="F26:I26"/>
    <mergeCell ref="A23:I23"/>
    <mergeCell ref="A20:I20"/>
    <mergeCell ref="G21:I21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Footer>&amp;Cหน้า 5-&amp;P</oddFooter>
  </headerFooter>
  <rowBreaks count="1" manualBreakCount="1">
    <brk id="1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75" zoomScaleNormal="80" zoomScaleSheetLayoutView="75" zoomScalePageLayoutView="0" workbookViewId="0" topLeftCell="A10">
      <selection activeCell="A28" sqref="A28:K28"/>
    </sheetView>
  </sheetViews>
  <sheetFormatPr defaultColWidth="9.140625" defaultRowHeight="21.75"/>
  <cols>
    <col min="1" max="1" width="36.140625" style="0" customWidth="1"/>
    <col min="2" max="2" width="15.140625" style="0" customWidth="1"/>
    <col min="3" max="3" width="16.00390625" style="0" customWidth="1"/>
    <col min="4" max="5" width="14.7109375" style="0" customWidth="1"/>
    <col min="6" max="6" width="15.8515625" style="0" customWidth="1"/>
    <col min="7" max="7" width="14.8515625" style="0" customWidth="1"/>
    <col min="8" max="8" width="15.8515625" style="0" customWidth="1"/>
    <col min="9" max="9" width="14.140625" style="0" customWidth="1"/>
    <col min="10" max="11" width="15.7109375" style="0" customWidth="1"/>
  </cols>
  <sheetData>
    <row r="1" spans="1:11" ht="26.25">
      <c r="A1" s="460" t="s">
        <v>273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</row>
    <row r="2" spans="1:11" ht="26.25">
      <c r="A2" s="7"/>
      <c r="B2" s="7"/>
      <c r="C2" s="7"/>
      <c r="D2" s="7"/>
      <c r="E2" s="7"/>
      <c r="F2" s="17"/>
      <c r="G2" s="17"/>
      <c r="H2" s="17"/>
      <c r="I2" s="17"/>
      <c r="J2" s="477" t="s">
        <v>473</v>
      </c>
      <c r="K2" s="477"/>
    </row>
    <row r="3" spans="1:11" s="35" customFormat="1" ht="26.25" customHeight="1">
      <c r="A3" s="396" t="s">
        <v>644</v>
      </c>
      <c r="B3" s="397"/>
      <c r="C3" s="397"/>
      <c r="D3" s="397"/>
      <c r="E3" s="397"/>
      <c r="F3" s="397"/>
      <c r="G3" s="397"/>
      <c r="H3" s="397"/>
      <c r="I3" s="397"/>
      <c r="J3" s="397"/>
      <c r="K3" s="416"/>
    </row>
    <row r="4" spans="1:11" s="35" customFormat="1" ht="26.25" customHeight="1">
      <c r="A4" s="396" t="s">
        <v>389</v>
      </c>
      <c r="B4" s="397"/>
      <c r="C4" s="397"/>
      <c r="D4" s="397"/>
      <c r="E4" s="397"/>
      <c r="F4" s="397"/>
      <c r="G4" s="397"/>
      <c r="H4" s="397"/>
      <c r="I4" s="397"/>
      <c r="J4" s="397"/>
      <c r="K4" s="416"/>
    </row>
    <row r="5" spans="1:11" s="35" customFormat="1" ht="26.25" customHeight="1">
      <c r="A5" s="176" t="s">
        <v>474</v>
      </c>
      <c r="B5" s="284"/>
      <c r="C5" s="284"/>
      <c r="D5" s="284"/>
      <c r="E5" s="284"/>
      <c r="F5" s="175"/>
      <c r="G5" s="175"/>
      <c r="H5" s="464" t="s">
        <v>92</v>
      </c>
      <c r="I5" s="464"/>
      <c r="J5" s="464"/>
      <c r="K5" s="465"/>
    </row>
    <row r="6" spans="1:11" s="35" customFormat="1" ht="23.25">
      <c r="A6" s="466" t="s">
        <v>254</v>
      </c>
      <c r="B6" s="468" t="s">
        <v>91</v>
      </c>
      <c r="C6" s="469"/>
      <c r="D6" s="469"/>
      <c r="E6" s="469"/>
      <c r="F6" s="470"/>
      <c r="G6" s="468" t="s">
        <v>89</v>
      </c>
      <c r="H6" s="469"/>
      <c r="I6" s="469"/>
      <c r="J6" s="470"/>
      <c r="K6" s="466" t="s">
        <v>268</v>
      </c>
    </row>
    <row r="7" spans="1:11" s="35" customFormat="1" ht="23.25">
      <c r="A7" s="467"/>
      <c r="B7" s="277" t="s">
        <v>88</v>
      </c>
      <c r="C7" s="277" t="s">
        <v>359</v>
      </c>
      <c r="D7" s="277" t="s">
        <v>261</v>
      </c>
      <c r="E7" s="277" t="s">
        <v>90</v>
      </c>
      <c r="F7" s="277" t="s">
        <v>245</v>
      </c>
      <c r="G7" s="41" t="s">
        <v>88</v>
      </c>
      <c r="H7" s="41" t="s">
        <v>359</v>
      </c>
      <c r="I7" s="277" t="s">
        <v>261</v>
      </c>
      <c r="J7" s="41" t="s">
        <v>245</v>
      </c>
      <c r="K7" s="467"/>
    </row>
    <row r="8" spans="1:11" ht="23.25" customHeight="1">
      <c r="A8" s="37" t="s">
        <v>251</v>
      </c>
      <c r="B8" s="285"/>
      <c r="C8" s="285"/>
      <c r="D8" s="289">
        <v>1072753.38</v>
      </c>
      <c r="E8" s="285"/>
      <c r="F8" s="124"/>
      <c r="G8" s="187"/>
      <c r="H8" s="190"/>
      <c r="I8" s="289">
        <v>1072753.38</v>
      </c>
      <c r="J8" s="125"/>
      <c r="K8" s="126"/>
    </row>
    <row r="9" spans="1:11" ht="21.75" customHeight="1">
      <c r="A9" s="37" t="s">
        <v>250</v>
      </c>
      <c r="B9" s="37"/>
      <c r="C9" s="37"/>
      <c r="D9" s="290">
        <v>3065938.34</v>
      </c>
      <c r="E9" s="37"/>
      <c r="F9" s="127"/>
      <c r="G9" s="188"/>
      <c r="H9" s="191"/>
      <c r="I9" s="290">
        <v>3065938.34</v>
      </c>
      <c r="J9" s="128"/>
      <c r="K9" s="129"/>
    </row>
    <row r="10" spans="1:11" ht="23.25">
      <c r="A10" s="38" t="s">
        <v>249</v>
      </c>
      <c r="B10" s="38"/>
      <c r="C10" s="38"/>
      <c r="D10" s="291">
        <v>975982.34</v>
      </c>
      <c r="E10" s="38"/>
      <c r="F10" s="127"/>
      <c r="G10" s="188"/>
      <c r="H10" s="191"/>
      <c r="I10" s="291">
        <v>975982.34</v>
      </c>
      <c r="J10" s="128"/>
      <c r="K10" s="129"/>
    </row>
    <row r="11" spans="1:11" ht="23.25">
      <c r="A11" s="38" t="s">
        <v>256</v>
      </c>
      <c r="B11" s="38"/>
      <c r="C11" s="38"/>
      <c r="D11" s="291">
        <v>6513693.12</v>
      </c>
      <c r="E11" s="38"/>
      <c r="F11" s="127"/>
      <c r="G11" s="188"/>
      <c r="H11" s="191"/>
      <c r="I11" s="291">
        <v>6513693.12</v>
      </c>
      <c r="J11" s="128"/>
      <c r="K11" s="129"/>
    </row>
    <row r="12" spans="1:11" ht="23.25">
      <c r="A12" s="38" t="s">
        <v>248</v>
      </c>
      <c r="B12" s="38"/>
      <c r="C12" s="38"/>
      <c r="D12" s="291">
        <v>3289114.16</v>
      </c>
      <c r="E12" s="38"/>
      <c r="F12" s="127"/>
      <c r="G12" s="188"/>
      <c r="H12" s="191"/>
      <c r="I12" s="291">
        <v>3289114.16</v>
      </c>
      <c r="J12" s="128"/>
      <c r="K12" s="129"/>
    </row>
    <row r="13" spans="1:11" ht="23.25">
      <c r="A13" s="38" t="s">
        <v>247</v>
      </c>
      <c r="B13" s="38"/>
      <c r="C13" s="38"/>
      <c r="D13" s="291">
        <v>1262894.93</v>
      </c>
      <c r="E13" s="38"/>
      <c r="F13" s="127"/>
      <c r="G13" s="188"/>
      <c r="H13" s="191"/>
      <c r="I13" s="291">
        <v>1262894.93</v>
      </c>
      <c r="J13" s="128"/>
      <c r="K13" s="129"/>
    </row>
    <row r="14" spans="1:11" ht="23.25">
      <c r="A14" s="38" t="s">
        <v>263</v>
      </c>
      <c r="B14" s="38"/>
      <c r="C14" s="38"/>
      <c r="D14" s="291">
        <v>3355737.99</v>
      </c>
      <c r="E14" s="38"/>
      <c r="F14" s="127"/>
      <c r="G14" s="188"/>
      <c r="H14" s="191"/>
      <c r="I14" s="291">
        <v>3355737.99</v>
      </c>
      <c r="J14" s="128"/>
      <c r="K14" s="129"/>
    </row>
    <row r="15" spans="1:11" ht="23.25">
      <c r="A15" s="38" t="s">
        <v>255</v>
      </c>
      <c r="B15" s="38"/>
      <c r="C15" s="38"/>
      <c r="D15" s="291">
        <v>1366010.85</v>
      </c>
      <c r="E15" s="38"/>
      <c r="F15" s="188"/>
      <c r="G15" s="188"/>
      <c r="H15" s="191"/>
      <c r="I15" s="291">
        <v>1366010.85</v>
      </c>
      <c r="J15" s="128"/>
      <c r="K15" s="129"/>
    </row>
    <row r="16" spans="1:11" ht="26.25" customHeight="1">
      <c r="A16" s="39" t="s">
        <v>257</v>
      </c>
      <c r="B16" s="39"/>
      <c r="C16" s="39"/>
      <c r="D16" s="292">
        <v>2693975.68</v>
      </c>
      <c r="E16" s="39"/>
      <c r="F16" s="127"/>
      <c r="G16" s="188"/>
      <c r="H16" s="191"/>
      <c r="I16" s="292">
        <v>2693975.68</v>
      </c>
      <c r="J16" s="128"/>
      <c r="K16" s="129"/>
    </row>
    <row r="17" spans="1:11" s="26" customFormat="1" ht="26.25" customHeight="1">
      <c r="A17" s="43" t="s">
        <v>258</v>
      </c>
      <c r="B17" s="43"/>
      <c r="C17" s="43"/>
      <c r="D17" s="293">
        <v>111458.84</v>
      </c>
      <c r="E17" s="43"/>
      <c r="F17" s="127"/>
      <c r="G17" s="188"/>
      <c r="H17" s="191"/>
      <c r="I17" s="293">
        <v>111458.84</v>
      </c>
      <c r="J17" s="128"/>
      <c r="K17" s="129"/>
    </row>
    <row r="18" spans="1:11" s="173" customFormat="1" ht="26.25" customHeight="1">
      <c r="A18" s="171" t="s">
        <v>93</v>
      </c>
      <c r="B18" s="171"/>
      <c r="C18" s="171"/>
      <c r="D18" s="288" t="s">
        <v>531</v>
      </c>
      <c r="E18" s="171"/>
      <c r="F18" s="172"/>
      <c r="G18" s="189"/>
      <c r="H18" s="192"/>
      <c r="I18" s="288" t="s">
        <v>531</v>
      </c>
      <c r="J18" s="177"/>
      <c r="K18" s="184"/>
    </row>
    <row r="19" spans="1:11" s="35" customFormat="1" ht="23.25">
      <c r="A19" s="36" t="s">
        <v>245</v>
      </c>
      <c r="B19" s="286">
        <v>79478812</v>
      </c>
      <c r="C19" s="286">
        <v>116529992.19</v>
      </c>
      <c r="D19" s="286">
        <f>SUM(D8:D18)</f>
        <v>23707559.63</v>
      </c>
      <c r="E19" s="286">
        <v>13546099.01</v>
      </c>
      <c r="F19" s="286">
        <f>SUM(B19:E19)</f>
        <v>233262462.82999998</v>
      </c>
      <c r="G19" s="286">
        <v>82872674.75</v>
      </c>
      <c r="H19" s="287">
        <v>107533324.92</v>
      </c>
      <c r="I19" s="286">
        <f>SUM(I8:I18)</f>
        <v>23707559.63</v>
      </c>
      <c r="J19" s="287">
        <v>214113559.3</v>
      </c>
      <c r="K19" s="286">
        <f>F19-J19</f>
        <v>19148903.52999997</v>
      </c>
    </row>
    <row r="20" spans="1:11" s="35" customFormat="1" ht="23.25">
      <c r="A20" s="478" t="s">
        <v>388</v>
      </c>
      <c r="B20" s="479"/>
      <c r="C20" s="479"/>
      <c r="D20" s="479"/>
      <c r="E20" s="479"/>
      <c r="F20" s="480"/>
      <c r="G20" s="255">
        <f>J19/'[1]6.2นศ.ต่ออาจารย์'!$M$35</f>
        <v>89673.56003685556</v>
      </c>
      <c r="H20" s="256" t="s">
        <v>84</v>
      </c>
      <c r="I20" s="254"/>
      <c r="J20" s="254"/>
      <c r="K20" s="147"/>
    </row>
    <row r="21" spans="1:11" s="35" customFormat="1" ht="23.25">
      <c r="A21" s="478" t="s">
        <v>475</v>
      </c>
      <c r="B21" s="479"/>
      <c r="C21" s="479"/>
      <c r="D21" s="479"/>
      <c r="E21" s="479"/>
      <c r="F21" s="480"/>
      <c r="G21" s="275">
        <f>(K19/F19)*100</f>
        <v>8.209166317495137</v>
      </c>
      <c r="H21" s="256" t="s">
        <v>85</v>
      </c>
      <c r="I21" s="146"/>
      <c r="J21" s="146"/>
      <c r="K21" s="147"/>
    </row>
    <row r="22" spans="1:11" s="35" customFormat="1" ht="23.25">
      <c r="A22" s="32" t="s">
        <v>476</v>
      </c>
      <c r="B22" s="33"/>
      <c r="C22" s="33"/>
      <c r="D22" s="33"/>
      <c r="E22" s="33"/>
      <c r="F22" s="33"/>
      <c r="G22" s="33"/>
      <c r="H22" s="33"/>
      <c r="I22" s="33"/>
      <c r="J22" s="409" t="s">
        <v>477</v>
      </c>
      <c r="K22" s="410"/>
    </row>
    <row r="23" spans="1:11" s="35" customFormat="1" ht="26.25">
      <c r="A23" s="460" t="s">
        <v>273</v>
      </c>
      <c r="B23" s="460"/>
      <c r="C23" s="460"/>
      <c r="D23" s="460"/>
      <c r="E23" s="460"/>
      <c r="F23" s="460"/>
      <c r="G23" s="460"/>
      <c r="H23" s="460"/>
      <c r="I23" s="460"/>
      <c r="J23" s="460"/>
      <c r="K23" s="460"/>
    </row>
    <row r="24" spans="1:11" s="35" customFormat="1" ht="22.5" customHeight="1">
      <c r="A24" s="7"/>
      <c r="B24" s="7"/>
      <c r="C24" s="7"/>
      <c r="D24" s="7"/>
      <c r="E24" s="7"/>
      <c r="F24" s="17"/>
      <c r="G24" s="17"/>
      <c r="H24" s="17"/>
      <c r="I24" s="17"/>
      <c r="J24" s="477" t="s">
        <v>478</v>
      </c>
      <c r="K24" s="477"/>
    </row>
    <row r="25" spans="1:11" ht="23.25">
      <c r="A25" s="111" t="s">
        <v>265</v>
      </c>
      <c r="B25" s="112"/>
      <c r="C25" s="112"/>
      <c r="D25" s="112"/>
      <c r="E25" s="112"/>
      <c r="F25" s="112"/>
      <c r="G25" s="112"/>
      <c r="H25" s="112"/>
      <c r="I25" s="112"/>
      <c r="J25" s="134"/>
      <c r="K25" s="135"/>
    </row>
    <row r="26" spans="1:11" ht="21.75" customHeight="1">
      <c r="A26" s="456" t="s">
        <v>563</v>
      </c>
      <c r="B26" s="457"/>
      <c r="C26" s="457"/>
      <c r="D26" s="457"/>
      <c r="E26" s="457"/>
      <c r="F26" s="458"/>
      <c r="G26" s="458"/>
      <c r="H26" s="458"/>
      <c r="I26" s="458"/>
      <c r="J26" s="458"/>
      <c r="K26" s="459"/>
    </row>
    <row r="27" spans="1:11" ht="49.5" customHeight="1">
      <c r="A27" s="456" t="s">
        <v>564</v>
      </c>
      <c r="B27" s="457"/>
      <c r="C27" s="457"/>
      <c r="D27" s="457"/>
      <c r="E27" s="457"/>
      <c r="F27" s="457"/>
      <c r="G27" s="457"/>
      <c r="H27" s="457"/>
      <c r="I27" s="457"/>
      <c r="J27" s="457"/>
      <c r="K27" s="481"/>
    </row>
    <row r="28" spans="1:11" ht="24" customHeight="1">
      <c r="A28" s="482" t="s">
        <v>479</v>
      </c>
      <c r="B28" s="483"/>
      <c r="C28" s="483"/>
      <c r="D28" s="483"/>
      <c r="E28" s="483"/>
      <c r="F28" s="483"/>
      <c r="G28" s="483"/>
      <c r="H28" s="483"/>
      <c r="I28" s="483"/>
      <c r="J28" s="483"/>
      <c r="K28" s="484"/>
    </row>
    <row r="29" spans="1:11" ht="23.25">
      <c r="A29" s="13" t="s">
        <v>253</v>
      </c>
      <c r="B29" s="13"/>
      <c r="C29" s="13"/>
      <c r="D29" s="13"/>
      <c r="E29" s="13"/>
      <c r="F29" s="13"/>
      <c r="G29" s="450" t="s">
        <v>380</v>
      </c>
      <c r="H29" s="450"/>
      <c r="I29" s="450"/>
      <c r="J29" s="450"/>
      <c r="K29" s="450"/>
    </row>
    <row r="30" spans="1:11" ht="23.25">
      <c r="A30" s="13" t="s">
        <v>269</v>
      </c>
      <c r="B30" s="13"/>
      <c r="C30" s="13"/>
      <c r="D30" s="13"/>
      <c r="E30" s="13"/>
      <c r="F30" s="7"/>
      <c r="G30" s="455" t="s">
        <v>480</v>
      </c>
      <c r="H30" s="455"/>
      <c r="I30" s="455"/>
      <c r="J30" s="455"/>
      <c r="K30" s="455"/>
    </row>
  </sheetData>
  <sheetProtection/>
  <mergeCells count="19">
    <mergeCell ref="G30:K30"/>
    <mergeCell ref="A23:K23"/>
    <mergeCell ref="J24:K24"/>
    <mergeCell ref="A26:K26"/>
    <mergeCell ref="A27:K27"/>
    <mergeCell ref="A28:K28"/>
    <mergeCell ref="G29:K29"/>
    <mergeCell ref="A20:F20"/>
    <mergeCell ref="A21:F21"/>
    <mergeCell ref="A6:A7"/>
    <mergeCell ref="G6:J6"/>
    <mergeCell ref="B6:F6"/>
    <mergeCell ref="J22:K22"/>
    <mergeCell ref="H5:K5"/>
    <mergeCell ref="A1:K1"/>
    <mergeCell ref="J2:K2"/>
    <mergeCell ref="A3:K3"/>
    <mergeCell ref="A4:K4"/>
    <mergeCell ref="K6:K7"/>
  </mergeCells>
  <printOptions/>
  <pageMargins left="0.75" right="0.37" top="1" bottom="0.8" header="0.5" footer="0.5"/>
  <pageSetup horizontalDpi="600" verticalDpi="600" orientation="landscape" paperSize="9" scale="78" r:id="rId1"/>
  <headerFooter alignWithMargins="0">
    <oddFooter>&amp;Cหน้า 5-&amp;P</oddFooter>
  </headerFooter>
  <rowBreaks count="1" manualBreakCount="1">
    <brk id="2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49"/>
  <sheetViews>
    <sheetView view="pageBreakPreview" zoomScale="80" zoomScaleNormal="60" zoomScaleSheetLayoutView="80" zoomScalePageLayoutView="0" workbookViewId="0" topLeftCell="A16">
      <selection activeCell="O20" sqref="O20"/>
    </sheetView>
  </sheetViews>
  <sheetFormatPr defaultColWidth="9.140625" defaultRowHeight="21.75" outlineLevelCol="1"/>
  <cols>
    <col min="1" max="1" width="21.7109375" style="27" customWidth="1"/>
    <col min="2" max="2" width="7.28125" style="27" customWidth="1" outlineLevel="1"/>
    <col min="3" max="3" width="7.00390625" style="27" customWidth="1" outlineLevel="1"/>
    <col min="4" max="4" width="7.421875" style="27" customWidth="1" outlineLevel="1"/>
    <col min="5" max="5" width="6.8515625" style="27" customWidth="1" outlineLevel="1"/>
    <col min="6" max="6" width="7.140625" style="2" customWidth="1"/>
    <col min="7" max="7" width="9.421875" style="2" customWidth="1"/>
    <col min="8" max="8" width="8.140625" style="2" customWidth="1"/>
    <col min="9" max="9" width="9.421875" style="2" customWidth="1"/>
    <col min="10" max="10" width="6.7109375" style="2" customWidth="1"/>
    <col min="11" max="11" width="7.140625" style="2" customWidth="1"/>
    <col min="12" max="12" width="1.1484375" style="2" customWidth="1"/>
    <col min="13" max="13" width="2.28125" style="2" customWidth="1"/>
    <col min="14" max="14" width="7.421875" style="2" customWidth="1"/>
    <col min="15" max="15" width="9.140625" style="2" customWidth="1"/>
    <col min="16" max="16" width="8.00390625" style="2" customWidth="1"/>
    <col min="17" max="17" width="9.57421875" style="2" customWidth="1"/>
    <col min="18" max="18" width="7.140625" style="2" customWidth="1"/>
    <col min="19" max="19" width="8.57421875" style="2" customWidth="1"/>
    <col min="20" max="20" width="3.140625" style="2" customWidth="1"/>
    <col min="21" max="21" width="8.421875" style="2" customWidth="1"/>
    <col min="22" max="22" width="9.140625" style="2" customWidth="1"/>
    <col min="23" max="23" width="7.00390625" style="2" customWidth="1"/>
    <col min="24" max="24" width="9.57421875" style="2" customWidth="1"/>
    <col min="25" max="25" width="6.421875" style="2" customWidth="1"/>
    <col min="26" max="26" width="11.421875" style="2" customWidth="1"/>
    <col min="27" max="16384" width="9.140625" style="2" customWidth="1"/>
  </cols>
  <sheetData>
    <row r="1" spans="1:26" ht="26.25">
      <c r="A1" s="492" t="s">
        <v>316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</row>
    <row r="2" spans="1:26" ht="23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491"/>
      <c r="O2" s="491"/>
      <c r="P2" s="491"/>
      <c r="Q2" s="491"/>
      <c r="R2" s="491"/>
      <c r="S2" s="491"/>
      <c r="T2" s="491"/>
      <c r="U2" s="491" t="s">
        <v>377</v>
      </c>
      <c r="V2" s="491"/>
      <c r="W2" s="491"/>
      <c r="X2" s="491"/>
      <c r="Y2" s="491"/>
      <c r="Z2" s="491"/>
    </row>
    <row r="3" spans="1:26" s="73" customFormat="1" ht="26.25">
      <c r="A3" s="493" t="s">
        <v>405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5"/>
    </row>
    <row r="4" spans="1:26" s="73" customFormat="1" ht="26.25">
      <c r="A4" s="493" t="s">
        <v>402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5"/>
    </row>
    <row r="5" spans="1:26" s="73" customFormat="1" ht="23.25">
      <c r="A5" s="29" t="s">
        <v>306</v>
      </c>
      <c r="B5" s="68"/>
      <c r="C5" s="68"/>
      <c r="D5" s="68"/>
      <c r="E5" s="68"/>
      <c r="F5" s="33"/>
      <c r="G5" s="33"/>
      <c r="H5" s="33"/>
      <c r="I5" s="33"/>
      <c r="J5" s="75"/>
      <c r="K5" s="75"/>
      <c r="L5" s="75"/>
      <c r="M5" s="75"/>
      <c r="N5" s="409"/>
      <c r="O5" s="409"/>
      <c r="P5" s="409"/>
      <c r="Q5" s="409"/>
      <c r="R5" s="409"/>
      <c r="S5" s="409"/>
      <c r="T5" s="409"/>
      <c r="U5" s="409" t="s">
        <v>281</v>
      </c>
      <c r="V5" s="409"/>
      <c r="W5" s="409"/>
      <c r="X5" s="409"/>
      <c r="Y5" s="409"/>
      <c r="Z5" s="410"/>
    </row>
    <row r="6" spans="1:26" s="78" customFormat="1" ht="22.5" customHeight="1">
      <c r="A6" s="508" t="s">
        <v>254</v>
      </c>
      <c r="B6" s="509" t="s">
        <v>291</v>
      </c>
      <c r="C6" s="509"/>
      <c r="D6" s="509"/>
      <c r="E6" s="509"/>
      <c r="F6" s="498" t="s">
        <v>293</v>
      </c>
      <c r="G6" s="498"/>
      <c r="H6" s="498"/>
      <c r="I6" s="498"/>
      <c r="J6" s="498"/>
      <c r="K6" s="498"/>
      <c r="L6" s="498"/>
      <c r="M6" s="498"/>
      <c r="N6" s="504" t="s">
        <v>292</v>
      </c>
      <c r="O6" s="504"/>
      <c r="P6" s="504"/>
      <c r="Q6" s="504"/>
      <c r="R6" s="504"/>
      <c r="S6" s="504"/>
      <c r="T6" s="504"/>
      <c r="U6" s="504" t="s">
        <v>408</v>
      </c>
      <c r="V6" s="504"/>
      <c r="W6" s="504"/>
      <c r="X6" s="504"/>
      <c r="Y6" s="504"/>
      <c r="Z6" s="504"/>
    </row>
    <row r="7" spans="1:26" s="78" customFormat="1" ht="22.5" customHeight="1">
      <c r="A7" s="508"/>
      <c r="B7" s="505" t="s">
        <v>294</v>
      </c>
      <c r="C7" s="505" t="s">
        <v>295</v>
      </c>
      <c r="D7" s="505" t="s">
        <v>296</v>
      </c>
      <c r="E7" s="506" t="s">
        <v>245</v>
      </c>
      <c r="F7" s="498" t="s">
        <v>297</v>
      </c>
      <c r="G7" s="498"/>
      <c r="H7" s="498" t="s">
        <v>289</v>
      </c>
      <c r="I7" s="498"/>
      <c r="J7" s="500" t="s">
        <v>245</v>
      </c>
      <c r="K7" s="502"/>
      <c r="L7" s="502"/>
      <c r="M7" s="503"/>
      <c r="N7" s="499" t="s">
        <v>297</v>
      </c>
      <c r="O7" s="499"/>
      <c r="P7" s="499" t="s">
        <v>289</v>
      </c>
      <c r="Q7" s="499"/>
      <c r="R7" s="499" t="s">
        <v>245</v>
      </c>
      <c r="S7" s="499"/>
      <c r="T7" s="499"/>
      <c r="U7" s="499" t="s">
        <v>297</v>
      </c>
      <c r="V7" s="499"/>
      <c r="W7" s="499" t="s">
        <v>289</v>
      </c>
      <c r="X7" s="499"/>
      <c r="Y7" s="499" t="s">
        <v>245</v>
      </c>
      <c r="Z7" s="499"/>
    </row>
    <row r="8" spans="1:26" s="78" customFormat="1" ht="55.5" customHeight="1">
      <c r="A8" s="508"/>
      <c r="B8" s="505"/>
      <c r="C8" s="505"/>
      <c r="D8" s="505"/>
      <c r="E8" s="507"/>
      <c r="F8" s="77" t="s">
        <v>246</v>
      </c>
      <c r="G8" s="79" t="s">
        <v>391</v>
      </c>
      <c r="H8" s="77" t="s">
        <v>394</v>
      </c>
      <c r="I8" s="79" t="s">
        <v>391</v>
      </c>
      <c r="J8" s="77" t="s">
        <v>394</v>
      </c>
      <c r="K8" s="500" t="s">
        <v>392</v>
      </c>
      <c r="L8" s="502"/>
      <c r="M8" s="503"/>
      <c r="N8" s="76" t="s">
        <v>246</v>
      </c>
      <c r="O8" s="79" t="s">
        <v>391</v>
      </c>
      <c r="P8" s="76" t="s">
        <v>246</v>
      </c>
      <c r="Q8" s="79" t="s">
        <v>391</v>
      </c>
      <c r="R8" s="76" t="s">
        <v>246</v>
      </c>
      <c r="S8" s="500" t="s">
        <v>393</v>
      </c>
      <c r="T8" s="501"/>
      <c r="U8" s="76" t="s">
        <v>246</v>
      </c>
      <c r="V8" s="79" t="s">
        <v>391</v>
      </c>
      <c r="W8" s="76" t="s">
        <v>246</v>
      </c>
      <c r="X8" s="79" t="s">
        <v>391</v>
      </c>
      <c r="Y8" s="76" t="s">
        <v>246</v>
      </c>
      <c r="Z8" s="77" t="s">
        <v>81</v>
      </c>
    </row>
    <row r="9" spans="1:26" ht="30.75" customHeight="1">
      <c r="A9" s="80" t="s">
        <v>298</v>
      </c>
      <c r="B9" s="12">
        <f>'[1]6.2นศ.ต่ออาจารย์'!$C$9</f>
        <v>1</v>
      </c>
      <c r="C9" s="12">
        <f>'[1]6.2นศ.ต่ออาจารย์'!$F$9</f>
        <v>12</v>
      </c>
      <c r="D9" s="12">
        <f>'[1]6.2นศ.ต่ออาจารย์'!$I$9</f>
        <v>12</v>
      </c>
      <c r="E9" s="12">
        <f aca="true" t="shared" si="0" ref="E9:E15">SUM(B9:D9)</f>
        <v>25</v>
      </c>
      <c r="F9" s="82">
        <v>3</v>
      </c>
      <c r="G9" s="83">
        <f>(F9/$E$9)</f>
        <v>0.12</v>
      </c>
      <c r="H9" s="81">
        <v>3</v>
      </c>
      <c r="I9" s="83">
        <f>(H9/E9)</f>
        <v>0.12</v>
      </c>
      <c r="J9" s="84">
        <f>SUM(F9,H9)</f>
        <v>6</v>
      </c>
      <c r="K9" s="85">
        <f>(J9/E9)</f>
        <v>0.24</v>
      </c>
      <c r="L9" s="86" t="s">
        <v>299</v>
      </c>
      <c r="M9" s="87">
        <v>1</v>
      </c>
      <c r="N9" s="81">
        <v>4</v>
      </c>
      <c r="O9" s="83">
        <f aca="true" t="shared" si="1" ref="O9:O16">(N9/E9)</f>
        <v>0.16</v>
      </c>
      <c r="P9" s="81">
        <v>1</v>
      </c>
      <c r="Q9" s="88">
        <f>(P9/E9)</f>
        <v>0.04</v>
      </c>
      <c r="R9" s="81">
        <f aca="true" t="shared" si="2" ref="R9:R16">SUM(N9,P9)</f>
        <v>5</v>
      </c>
      <c r="S9" s="89">
        <f>(R9/E9)</f>
        <v>0.2</v>
      </c>
      <c r="T9" s="90" t="s">
        <v>270</v>
      </c>
      <c r="U9" s="81">
        <f aca="true" t="shared" si="3" ref="U9:U15">SUM(F9,N9)</f>
        <v>7</v>
      </c>
      <c r="V9" s="83">
        <f>(U9/E9)</f>
        <v>0.28</v>
      </c>
      <c r="W9" s="81">
        <f aca="true" t="shared" si="4" ref="W9:W15">SUM(H9,P9)</f>
        <v>4</v>
      </c>
      <c r="X9" s="88">
        <f aca="true" t="shared" si="5" ref="X9:X16">(W9/E9)</f>
        <v>0.16</v>
      </c>
      <c r="Y9" s="81">
        <f aca="true" t="shared" si="6" ref="Y9:Y16">SUM(U9,W9)</f>
        <v>11</v>
      </c>
      <c r="Z9" s="377">
        <f aca="true" t="shared" si="7" ref="Z9:Z16">(Y9/E9)*100</f>
        <v>44</v>
      </c>
    </row>
    <row r="10" spans="1:26" ht="33" customHeight="1">
      <c r="A10" s="91" t="s">
        <v>300</v>
      </c>
      <c r="B10" s="92">
        <f>'[1]6.2นศ.ต่ออาจารย์'!$C$10</f>
        <v>1</v>
      </c>
      <c r="C10" s="92">
        <f>'[1]6.2นศ.ต่ออาจารย์'!$F$10</f>
        <v>11</v>
      </c>
      <c r="D10" s="92">
        <f>'[1]6.2นศ.ต่ออาจารย์'!$I$10</f>
        <v>14</v>
      </c>
      <c r="E10" s="92">
        <f t="shared" si="0"/>
        <v>26</v>
      </c>
      <c r="F10" s="93">
        <v>6</v>
      </c>
      <c r="G10" s="96">
        <f>(F10/E10)</f>
        <v>0.23076923076923078</v>
      </c>
      <c r="H10" s="93">
        <v>5</v>
      </c>
      <c r="I10" s="96">
        <f>(H10/E10)</f>
        <v>0.19230769230769232</v>
      </c>
      <c r="J10" s="93">
        <f>SUM(F10,H10)</f>
        <v>11</v>
      </c>
      <c r="K10" s="370">
        <f>(J10/E10)</f>
        <v>0.4230769230769231</v>
      </c>
      <c r="L10" s="94" t="s">
        <v>299</v>
      </c>
      <c r="M10" s="95">
        <v>1</v>
      </c>
      <c r="N10" s="93">
        <v>5</v>
      </c>
      <c r="O10" s="96">
        <f t="shared" si="1"/>
        <v>0.19230769230769232</v>
      </c>
      <c r="P10" s="93">
        <v>2</v>
      </c>
      <c r="Q10" s="96">
        <f>(P10/E10)</f>
        <v>0.07692307692307693</v>
      </c>
      <c r="R10" s="93">
        <f t="shared" si="2"/>
        <v>7</v>
      </c>
      <c r="S10" s="97">
        <f aca="true" t="shared" si="8" ref="S10:S15">(R10/E9)</f>
        <v>0.28</v>
      </c>
      <c r="T10" s="98" t="s">
        <v>270</v>
      </c>
      <c r="U10" s="93">
        <f t="shared" si="3"/>
        <v>11</v>
      </c>
      <c r="V10" s="96">
        <f>(U10/E10)</f>
        <v>0.4230769230769231</v>
      </c>
      <c r="W10" s="93">
        <f t="shared" si="4"/>
        <v>7</v>
      </c>
      <c r="X10" s="96">
        <f t="shared" si="5"/>
        <v>0.2692307692307692</v>
      </c>
      <c r="Y10" s="93">
        <f t="shared" si="6"/>
        <v>18</v>
      </c>
      <c r="Z10" s="364">
        <f t="shared" si="7"/>
        <v>69.23076923076923</v>
      </c>
    </row>
    <row r="11" spans="1:26" ht="33" customHeight="1">
      <c r="A11" s="91" t="s">
        <v>301</v>
      </c>
      <c r="B11" s="92" t="str">
        <f>'[1]6.2นศ.ต่ออาจารย์'!$C$11</f>
        <v>-</v>
      </c>
      <c r="C11" s="92">
        <f>'[1]6.2นศ.ต่ออาจารย์'!$F$11</f>
        <v>8</v>
      </c>
      <c r="D11" s="92">
        <f>'[1]6.2นศ.ต่ออาจารย์'!$I$11</f>
        <v>12.5</v>
      </c>
      <c r="E11" s="92">
        <f t="shared" si="0"/>
        <v>20.5</v>
      </c>
      <c r="F11" s="93">
        <v>6</v>
      </c>
      <c r="G11" s="96">
        <f>(F11/E11)</f>
        <v>0.2926829268292683</v>
      </c>
      <c r="H11" s="93">
        <v>4</v>
      </c>
      <c r="I11" s="96">
        <f>(H11/E11)</f>
        <v>0.1951219512195122</v>
      </c>
      <c r="J11" s="93">
        <f>SUM(F11,H11)</f>
        <v>10</v>
      </c>
      <c r="K11" s="370">
        <f>(J11/E11)</f>
        <v>0.4878048780487805</v>
      </c>
      <c r="L11" s="94" t="s">
        <v>299</v>
      </c>
      <c r="M11" s="95">
        <v>1</v>
      </c>
      <c r="N11" s="93">
        <v>3</v>
      </c>
      <c r="O11" s="96">
        <f t="shared" si="1"/>
        <v>0.14634146341463414</v>
      </c>
      <c r="P11" s="93" t="s">
        <v>531</v>
      </c>
      <c r="Q11" s="96" t="s">
        <v>531</v>
      </c>
      <c r="R11" s="93">
        <f t="shared" si="2"/>
        <v>3</v>
      </c>
      <c r="S11" s="97">
        <f t="shared" si="8"/>
        <v>0.11538461538461539</v>
      </c>
      <c r="T11" s="98" t="s">
        <v>270</v>
      </c>
      <c r="U11" s="93">
        <f t="shared" si="3"/>
        <v>9</v>
      </c>
      <c r="V11" s="96">
        <f>(U11/E11)</f>
        <v>0.43902439024390244</v>
      </c>
      <c r="W11" s="93">
        <f t="shared" si="4"/>
        <v>4</v>
      </c>
      <c r="X11" s="96">
        <f t="shared" si="5"/>
        <v>0.1951219512195122</v>
      </c>
      <c r="Y11" s="93">
        <f t="shared" si="6"/>
        <v>13</v>
      </c>
      <c r="Z11" s="364">
        <f t="shared" si="7"/>
        <v>63.41463414634146</v>
      </c>
    </row>
    <row r="12" spans="1:26" ht="32.25" customHeight="1">
      <c r="A12" s="91" t="s">
        <v>302</v>
      </c>
      <c r="B12" s="92">
        <f>'[1]6.2นศ.ต่ออาจารย์'!$C$12</f>
        <v>1</v>
      </c>
      <c r="C12" s="92">
        <f>'[1]6.2นศ.ต่ออาจารย์'!$F$12</f>
        <v>11</v>
      </c>
      <c r="D12" s="92">
        <f>'[1]6.2นศ.ต่ออาจารย์'!$I$12</f>
        <v>12</v>
      </c>
      <c r="E12" s="92">
        <f t="shared" si="0"/>
        <v>24</v>
      </c>
      <c r="F12" s="93">
        <v>8</v>
      </c>
      <c r="G12" s="96">
        <f>(F12/E12)</f>
        <v>0.3333333333333333</v>
      </c>
      <c r="H12" s="93">
        <v>4</v>
      </c>
      <c r="I12" s="96">
        <f>(H12/E12)</f>
        <v>0.16666666666666666</v>
      </c>
      <c r="J12" s="93">
        <f>SUM(F12,H12)</f>
        <v>12</v>
      </c>
      <c r="K12" s="370">
        <f>(J12/E12)</f>
        <v>0.5</v>
      </c>
      <c r="L12" s="94" t="s">
        <v>299</v>
      </c>
      <c r="M12" s="95">
        <v>1</v>
      </c>
      <c r="N12" s="93">
        <v>8</v>
      </c>
      <c r="O12" s="96">
        <f t="shared" si="1"/>
        <v>0.3333333333333333</v>
      </c>
      <c r="P12" s="93">
        <v>1</v>
      </c>
      <c r="Q12" s="96">
        <f>(P12/E12)</f>
        <v>0.041666666666666664</v>
      </c>
      <c r="R12" s="93">
        <f t="shared" si="2"/>
        <v>9</v>
      </c>
      <c r="S12" s="97">
        <f t="shared" si="8"/>
        <v>0.43902439024390244</v>
      </c>
      <c r="T12" s="98" t="s">
        <v>270</v>
      </c>
      <c r="U12" s="93">
        <f t="shared" si="3"/>
        <v>16</v>
      </c>
      <c r="V12" s="96">
        <f>(U12/E12)</f>
        <v>0.6666666666666666</v>
      </c>
      <c r="W12" s="93">
        <f t="shared" si="4"/>
        <v>5</v>
      </c>
      <c r="X12" s="96">
        <f t="shared" si="5"/>
        <v>0.20833333333333334</v>
      </c>
      <c r="Y12" s="93">
        <f t="shared" si="6"/>
        <v>21</v>
      </c>
      <c r="Z12" s="364">
        <f t="shared" si="7"/>
        <v>87.5</v>
      </c>
    </row>
    <row r="13" spans="1:26" ht="33" customHeight="1">
      <c r="A13" s="91" t="s">
        <v>303</v>
      </c>
      <c r="B13" s="92" t="str">
        <f>'[1]6.2นศ.ต่ออาจารย์'!$C$13</f>
        <v>-</v>
      </c>
      <c r="C13" s="92">
        <f>'[1]6.2นศ.ต่ออาจารย์'!$F$13</f>
        <v>1</v>
      </c>
      <c r="D13" s="92">
        <f>'[1]6.2นศ.ต่ออาจารย์'!$I$13</f>
        <v>14</v>
      </c>
      <c r="E13" s="92">
        <f t="shared" si="0"/>
        <v>15</v>
      </c>
      <c r="F13" s="93">
        <v>2</v>
      </c>
      <c r="G13" s="96">
        <f>(F13/E13)</f>
        <v>0.13333333333333333</v>
      </c>
      <c r="H13" s="93">
        <v>5</v>
      </c>
      <c r="I13" s="96">
        <f>(H13/E13)</f>
        <v>0.3333333333333333</v>
      </c>
      <c r="J13" s="93">
        <f>SUM(F13,H13)</f>
        <v>7</v>
      </c>
      <c r="K13" s="370">
        <f>(J13/E13)</f>
        <v>0.4666666666666667</v>
      </c>
      <c r="L13" s="94" t="s">
        <v>299</v>
      </c>
      <c r="M13" s="95">
        <v>1</v>
      </c>
      <c r="N13" s="93">
        <v>5</v>
      </c>
      <c r="O13" s="96">
        <f t="shared" si="1"/>
        <v>0.3333333333333333</v>
      </c>
      <c r="P13" s="93"/>
      <c r="Q13" s="96">
        <f>(P13/E13)</f>
        <v>0</v>
      </c>
      <c r="R13" s="93">
        <f t="shared" si="2"/>
        <v>5</v>
      </c>
      <c r="S13" s="97">
        <f t="shared" si="8"/>
        <v>0.20833333333333334</v>
      </c>
      <c r="T13" s="98" t="s">
        <v>270</v>
      </c>
      <c r="U13" s="93">
        <f t="shared" si="3"/>
        <v>7</v>
      </c>
      <c r="V13" s="96">
        <f>(U13/E13)</f>
        <v>0.4666666666666667</v>
      </c>
      <c r="W13" s="93">
        <f t="shared" si="4"/>
        <v>5</v>
      </c>
      <c r="X13" s="96">
        <f t="shared" si="5"/>
        <v>0.3333333333333333</v>
      </c>
      <c r="Y13" s="93">
        <f t="shared" si="6"/>
        <v>12</v>
      </c>
      <c r="Z13" s="364">
        <f t="shared" si="7"/>
        <v>80</v>
      </c>
    </row>
    <row r="14" spans="1:26" ht="33" customHeight="1">
      <c r="A14" s="91" t="s">
        <v>304</v>
      </c>
      <c r="B14" s="92">
        <f>'[1]6.2นศ.ต่ออาจารย์'!$C$14</f>
        <v>0.5</v>
      </c>
      <c r="C14" s="92">
        <f>'[1]6.2นศ.ต่ออาจารย์'!$F$14</f>
        <v>1</v>
      </c>
      <c r="D14" s="92">
        <f>'[1]6.2นศ.ต่ออาจารย์'!$I$14</f>
        <v>9</v>
      </c>
      <c r="E14" s="92">
        <f t="shared" si="0"/>
        <v>10.5</v>
      </c>
      <c r="F14" s="93" t="s">
        <v>531</v>
      </c>
      <c r="G14" s="96" t="s">
        <v>531</v>
      </c>
      <c r="H14" s="93" t="s">
        <v>531</v>
      </c>
      <c r="I14" s="96" t="s">
        <v>531</v>
      </c>
      <c r="J14" s="93" t="s">
        <v>531</v>
      </c>
      <c r="K14" s="370" t="s">
        <v>531</v>
      </c>
      <c r="L14" s="94"/>
      <c r="M14" s="95"/>
      <c r="N14" s="93" t="s">
        <v>531</v>
      </c>
      <c r="O14" s="96" t="s">
        <v>531</v>
      </c>
      <c r="P14" s="93">
        <v>2</v>
      </c>
      <c r="Q14" s="96">
        <f>(P14/E14)</f>
        <v>0.19047619047619047</v>
      </c>
      <c r="R14" s="93">
        <f t="shared" si="2"/>
        <v>2</v>
      </c>
      <c r="S14" s="97">
        <f t="shared" si="8"/>
        <v>0.13333333333333333</v>
      </c>
      <c r="T14" s="98" t="s">
        <v>270</v>
      </c>
      <c r="U14" s="93" t="s">
        <v>531</v>
      </c>
      <c r="V14" s="96" t="s">
        <v>531</v>
      </c>
      <c r="W14" s="93">
        <f t="shared" si="4"/>
        <v>2</v>
      </c>
      <c r="X14" s="96">
        <f t="shared" si="5"/>
        <v>0.19047619047619047</v>
      </c>
      <c r="Y14" s="93">
        <f t="shared" si="6"/>
        <v>2</v>
      </c>
      <c r="Z14" s="364">
        <f t="shared" si="7"/>
        <v>19.047619047619047</v>
      </c>
    </row>
    <row r="15" spans="1:26" ht="33" customHeight="1">
      <c r="A15" s="365" t="s">
        <v>305</v>
      </c>
      <c r="B15" s="366">
        <f>'[1]6.2นศ.ต่ออาจารย์'!$C$15</f>
        <v>5</v>
      </c>
      <c r="C15" s="366">
        <f>'[1]6.2นศ.ต่ออาจารย์'!$F$15</f>
        <v>15</v>
      </c>
      <c r="D15" s="366">
        <f>'[1]6.2นศ.ต่ออาจารย์'!$I$15</f>
        <v>9</v>
      </c>
      <c r="E15" s="366">
        <f t="shared" si="0"/>
        <v>29</v>
      </c>
      <c r="F15" s="367">
        <v>3</v>
      </c>
      <c r="G15" s="368">
        <f>(F15/E15)</f>
        <v>0.10344827586206896</v>
      </c>
      <c r="H15" s="367">
        <v>8</v>
      </c>
      <c r="I15" s="368">
        <f>(H15/E15)</f>
        <v>0.27586206896551724</v>
      </c>
      <c r="J15" s="367">
        <f>SUM(F15,H15)</f>
        <v>11</v>
      </c>
      <c r="K15" s="371">
        <f>(J15/E15)</f>
        <v>0.3793103448275862</v>
      </c>
      <c r="L15" s="373" t="s">
        <v>299</v>
      </c>
      <c r="M15" s="372">
        <v>1</v>
      </c>
      <c r="N15" s="367">
        <v>1</v>
      </c>
      <c r="O15" s="368">
        <f t="shared" si="1"/>
        <v>0.034482758620689655</v>
      </c>
      <c r="P15" s="367">
        <v>2</v>
      </c>
      <c r="Q15" s="368">
        <f>(P15/E15)</f>
        <v>0.06896551724137931</v>
      </c>
      <c r="R15" s="367">
        <f t="shared" si="2"/>
        <v>3</v>
      </c>
      <c r="S15" s="375">
        <f t="shared" si="8"/>
        <v>0.2857142857142857</v>
      </c>
      <c r="T15" s="376" t="s">
        <v>270</v>
      </c>
      <c r="U15" s="367">
        <f t="shared" si="3"/>
        <v>4</v>
      </c>
      <c r="V15" s="368">
        <f>(U15/E15)</f>
        <v>0.13793103448275862</v>
      </c>
      <c r="W15" s="367">
        <f t="shared" si="4"/>
        <v>10</v>
      </c>
      <c r="X15" s="368">
        <f t="shared" si="5"/>
        <v>0.3448275862068966</v>
      </c>
      <c r="Y15" s="367">
        <f t="shared" si="6"/>
        <v>14</v>
      </c>
      <c r="Z15" s="369">
        <f t="shared" si="7"/>
        <v>48.275862068965516</v>
      </c>
    </row>
    <row r="16" spans="1:26" s="363" customFormat="1" ht="32.25" customHeight="1">
      <c r="A16" s="55" t="s">
        <v>245</v>
      </c>
      <c r="B16" s="55">
        <f>SUM(B9:B15)</f>
        <v>8.5</v>
      </c>
      <c r="C16" s="55">
        <f>SUM(C9:C15)</f>
        <v>59</v>
      </c>
      <c r="D16" s="55">
        <f>SUM(D9:D15)</f>
        <v>82.5</v>
      </c>
      <c r="E16" s="55">
        <f>'[1]6.2นศ.ต่ออาจารย์'!$L$16</f>
        <v>150</v>
      </c>
      <c r="F16" s="61">
        <f>SUM(F9:F15)</f>
        <v>28</v>
      </c>
      <c r="G16" s="100">
        <f>(F16/E16)</f>
        <v>0.18666666666666668</v>
      </c>
      <c r="H16" s="61">
        <f>SUM(H9:H15)</f>
        <v>29</v>
      </c>
      <c r="I16" s="100">
        <f>(H16/E16)</f>
        <v>0.19333333333333333</v>
      </c>
      <c r="J16" s="61">
        <f>SUM(F16,H16)</f>
        <v>57</v>
      </c>
      <c r="K16" s="99">
        <f>(J16/E16)</f>
        <v>0.38</v>
      </c>
      <c r="L16" s="62" t="s">
        <v>299</v>
      </c>
      <c r="M16" s="101">
        <v>1</v>
      </c>
      <c r="N16" s="61">
        <f>SUM(N9:N15)</f>
        <v>26</v>
      </c>
      <c r="O16" s="100">
        <f t="shared" si="1"/>
        <v>0.17333333333333334</v>
      </c>
      <c r="P16" s="60">
        <f>SUM(P9:P15)</f>
        <v>8</v>
      </c>
      <c r="Q16" s="102">
        <f>(P16/E16)</f>
        <v>0.05333333333333334</v>
      </c>
      <c r="R16" s="60">
        <f t="shared" si="2"/>
        <v>34</v>
      </c>
      <c r="S16" s="103">
        <f>(R16/E16)</f>
        <v>0.22666666666666666</v>
      </c>
      <c r="T16" s="104" t="s">
        <v>270</v>
      </c>
      <c r="U16" s="61">
        <f>SUM(U9:U15)</f>
        <v>54</v>
      </c>
      <c r="V16" s="100">
        <f>(U16/E16)</f>
        <v>0.36</v>
      </c>
      <c r="W16" s="60">
        <f>SUM(W9:W15)</f>
        <v>37</v>
      </c>
      <c r="X16" s="102">
        <f t="shared" si="5"/>
        <v>0.24666666666666667</v>
      </c>
      <c r="Y16" s="60">
        <f t="shared" si="6"/>
        <v>91</v>
      </c>
      <c r="Z16" s="374">
        <f t="shared" si="7"/>
        <v>60.66666666666667</v>
      </c>
    </row>
    <row r="17" spans="1:26" s="51" customFormat="1" ht="32.25" customHeight="1">
      <c r="A17" s="29" t="s">
        <v>275</v>
      </c>
      <c r="B17" s="68"/>
      <c r="C17" s="68"/>
      <c r="D17" s="68"/>
      <c r="E17" s="68"/>
      <c r="F17" s="30"/>
      <c r="G17" s="30"/>
      <c r="H17" s="30"/>
      <c r="I17" s="30"/>
      <c r="J17" s="30"/>
      <c r="K17" s="30"/>
      <c r="L17" s="30"/>
      <c r="M17" s="30"/>
      <c r="N17" s="409"/>
      <c r="O17" s="409"/>
      <c r="P17" s="409"/>
      <c r="Q17" s="409"/>
      <c r="R17" s="409"/>
      <c r="S17" s="409"/>
      <c r="T17" s="409"/>
      <c r="U17" s="409" t="s">
        <v>314</v>
      </c>
      <c r="V17" s="409"/>
      <c r="W17" s="409"/>
      <c r="X17" s="409"/>
      <c r="Y17" s="409"/>
      <c r="Z17" s="410"/>
    </row>
    <row r="18" spans="1:26" s="51" customFormat="1" ht="26.25">
      <c r="A18" s="492" t="s">
        <v>316</v>
      </c>
      <c r="B18" s="492"/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</row>
    <row r="19" spans="1:26" s="51" customFormat="1" ht="23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491"/>
      <c r="O19" s="491"/>
      <c r="P19" s="491"/>
      <c r="Q19" s="491"/>
      <c r="R19" s="491"/>
      <c r="S19" s="491"/>
      <c r="T19" s="491"/>
      <c r="U19" s="491" t="s">
        <v>378</v>
      </c>
      <c r="V19" s="491"/>
      <c r="W19" s="491"/>
      <c r="X19" s="491"/>
      <c r="Y19" s="491"/>
      <c r="Z19" s="491"/>
    </row>
    <row r="20" spans="1:26" s="51" customFormat="1" ht="23.25">
      <c r="A20" s="496" t="s">
        <v>360</v>
      </c>
      <c r="B20" s="497"/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s="51" customFormat="1" ht="23.25">
      <c r="A21" s="490" t="s">
        <v>361</v>
      </c>
      <c r="B21" s="489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</row>
    <row r="22" spans="1:26" s="51" customFormat="1" ht="23.25">
      <c r="A22" s="136" t="s">
        <v>362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</row>
    <row r="23" spans="1:26" s="51" customFormat="1" ht="23.25">
      <c r="A23" s="136" t="s">
        <v>363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</row>
    <row r="24" spans="1:26" s="51" customFormat="1" ht="23.25">
      <c r="A24" s="149" t="s">
        <v>364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</row>
    <row r="25" spans="1:26" s="51" customFormat="1" ht="21.75" customHeight="1">
      <c r="A25" s="149" t="s">
        <v>365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</row>
    <row r="26" spans="1:26" s="51" customFormat="1" ht="23.25">
      <c r="A26" s="149" t="s">
        <v>366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</row>
    <row r="27" spans="1:26" ht="21.75" customHeight="1">
      <c r="A27" s="488" t="s">
        <v>565</v>
      </c>
      <c r="B27" s="489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89"/>
      <c r="U27" s="489"/>
      <c r="V27" s="489"/>
      <c r="W27" s="489"/>
      <c r="X27" s="489"/>
      <c r="Y27" s="489"/>
      <c r="Z27" s="489"/>
    </row>
    <row r="28" spans="1:26" ht="23.25">
      <c r="A28" s="150" t="s">
        <v>390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</row>
    <row r="29" spans="1:26" ht="23.25">
      <c r="A29" s="485" t="s">
        <v>409</v>
      </c>
      <c r="B29" s="485"/>
      <c r="C29" s="485"/>
      <c r="D29" s="485"/>
      <c r="E29" s="485"/>
      <c r="N29" s="487"/>
      <c r="O29" s="487"/>
      <c r="P29" s="487"/>
      <c r="Q29" s="487"/>
      <c r="R29" s="487"/>
      <c r="S29" s="487"/>
      <c r="T29" s="487"/>
      <c r="U29" s="487" t="s">
        <v>82</v>
      </c>
      <c r="V29" s="487"/>
      <c r="W29" s="487"/>
      <c r="X29" s="487"/>
      <c r="Y29" s="487"/>
      <c r="Z29" s="487"/>
    </row>
    <row r="30" spans="1:26" ht="23.25">
      <c r="A30" s="485" t="s">
        <v>290</v>
      </c>
      <c r="B30" s="485"/>
      <c r="C30" s="485"/>
      <c r="D30" s="485"/>
      <c r="E30" s="485"/>
      <c r="N30" s="487"/>
      <c r="O30" s="487"/>
      <c r="P30" s="487"/>
      <c r="Q30" s="487"/>
      <c r="R30" s="487"/>
      <c r="S30" s="487"/>
      <c r="T30" s="487"/>
      <c r="U30" s="487" t="s">
        <v>410</v>
      </c>
      <c r="V30" s="487"/>
      <c r="W30" s="487"/>
      <c r="X30" s="487"/>
      <c r="Y30" s="487"/>
      <c r="Z30" s="487"/>
    </row>
    <row r="31" spans="1:5" ht="23.25">
      <c r="A31" s="485"/>
      <c r="B31" s="485"/>
      <c r="C31" s="485"/>
      <c r="D31" s="485"/>
      <c r="E31" s="485"/>
    </row>
    <row r="32" spans="1:26" ht="23.25">
      <c r="A32" s="486"/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  <c r="V32" s="486"/>
      <c r="W32" s="486"/>
      <c r="X32" s="486"/>
      <c r="Y32" s="486"/>
      <c r="Z32" s="486"/>
    </row>
    <row r="37" spans="6:13" ht="23.25">
      <c r="F37" s="74"/>
      <c r="G37" s="74"/>
      <c r="H37" s="74"/>
      <c r="I37" s="74"/>
      <c r="J37" s="74"/>
      <c r="K37" s="74"/>
      <c r="L37" s="74"/>
      <c r="M37" s="74"/>
    </row>
    <row r="38" spans="6:13" ht="23.25">
      <c r="F38" s="27"/>
      <c r="G38" s="27"/>
      <c r="H38" s="27"/>
      <c r="I38" s="27"/>
      <c r="J38" s="27"/>
      <c r="K38" s="27"/>
      <c r="L38" s="27"/>
      <c r="M38" s="27"/>
    </row>
    <row r="39" spans="6:13" ht="23.25">
      <c r="F39" s="27"/>
      <c r="G39" s="27"/>
      <c r="H39" s="27"/>
      <c r="I39" s="27"/>
      <c r="J39" s="27"/>
      <c r="K39" s="27"/>
      <c r="L39" s="27"/>
      <c r="M39" s="27"/>
    </row>
    <row r="40" spans="6:13" ht="23.25">
      <c r="F40" s="27"/>
      <c r="G40" s="27"/>
      <c r="H40" s="27"/>
      <c r="I40" s="27"/>
      <c r="J40" s="27"/>
      <c r="K40" s="27"/>
      <c r="L40" s="27"/>
      <c r="M40" s="27"/>
    </row>
    <row r="41" spans="6:13" ht="23.25">
      <c r="F41" s="27"/>
      <c r="G41" s="27"/>
      <c r="H41" s="27"/>
      <c r="I41" s="27"/>
      <c r="J41" s="27"/>
      <c r="K41" s="27"/>
      <c r="L41" s="27"/>
      <c r="M41" s="27"/>
    </row>
    <row r="42" spans="6:13" ht="23.25">
      <c r="F42" s="27"/>
      <c r="G42" s="27"/>
      <c r="H42" s="27"/>
      <c r="I42" s="27"/>
      <c r="J42" s="27"/>
      <c r="K42" s="27"/>
      <c r="L42" s="27"/>
      <c r="M42" s="27"/>
    </row>
    <row r="43" spans="6:13" ht="23.25">
      <c r="F43" s="27"/>
      <c r="G43" s="27"/>
      <c r="H43" s="27"/>
      <c r="I43" s="27"/>
      <c r="J43" s="27"/>
      <c r="K43" s="27"/>
      <c r="L43" s="27"/>
      <c r="M43" s="27"/>
    </row>
    <row r="44" spans="6:13" ht="23.25">
      <c r="F44" s="27"/>
      <c r="G44" s="27"/>
      <c r="H44" s="27"/>
      <c r="I44" s="27"/>
      <c r="J44" s="27"/>
      <c r="K44" s="27"/>
      <c r="L44" s="27"/>
      <c r="M44" s="27"/>
    </row>
    <row r="45" spans="6:13" ht="23.25">
      <c r="F45" s="27"/>
      <c r="G45" s="27"/>
      <c r="H45" s="27"/>
      <c r="I45" s="27"/>
      <c r="J45" s="27"/>
      <c r="K45" s="27"/>
      <c r="L45" s="27"/>
      <c r="M45" s="27"/>
    </row>
    <row r="46" spans="6:13" ht="23.25">
      <c r="F46" s="27"/>
      <c r="G46" s="27"/>
      <c r="H46" s="27"/>
      <c r="I46" s="27"/>
      <c r="J46" s="27"/>
      <c r="K46" s="27"/>
      <c r="L46" s="27"/>
      <c r="M46" s="27"/>
    </row>
    <row r="47" spans="6:13" ht="23.25">
      <c r="F47" s="27"/>
      <c r="G47" s="27"/>
      <c r="H47" s="27"/>
      <c r="I47" s="27"/>
      <c r="J47" s="27"/>
      <c r="K47" s="27"/>
      <c r="L47" s="27"/>
      <c r="M47" s="27"/>
    </row>
    <row r="48" spans="6:13" ht="23.25">
      <c r="F48" s="27"/>
      <c r="G48" s="27"/>
      <c r="H48" s="27"/>
      <c r="I48" s="27"/>
      <c r="J48" s="27"/>
      <c r="K48" s="27"/>
      <c r="L48" s="27"/>
      <c r="M48" s="27"/>
    </row>
    <row r="49" spans="6:13" ht="23.25">
      <c r="F49" s="27"/>
      <c r="G49" s="27"/>
      <c r="H49" s="27"/>
      <c r="I49" s="27"/>
      <c r="J49" s="27"/>
      <c r="K49" s="27"/>
      <c r="L49" s="27"/>
      <c r="M49" s="27"/>
    </row>
  </sheetData>
  <sheetProtection/>
  <mergeCells count="43">
    <mergeCell ref="U17:Z17"/>
    <mergeCell ref="N2:T2"/>
    <mergeCell ref="N5:T5"/>
    <mergeCell ref="N6:T6"/>
    <mergeCell ref="N7:O7"/>
    <mergeCell ref="P7:Q7"/>
    <mergeCell ref="R7:T7"/>
    <mergeCell ref="A3:Z3"/>
    <mergeCell ref="U2:Z2"/>
    <mergeCell ref="H7:I7"/>
    <mergeCell ref="A1:Z1"/>
    <mergeCell ref="J7:M7"/>
    <mergeCell ref="U6:Z6"/>
    <mergeCell ref="B7:B8"/>
    <mergeCell ref="C7:C8"/>
    <mergeCell ref="D7:D8"/>
    <mergeCell ref="E7:E8"/>
    <mergeCell ref="K8:M8"/>
    <mergeCell ref="A6:A8"/>
    <mergeCell ref="B6:E6"/>
    <mergeCell ref="U5:Z5"/>
    <mergeCell ref="A4:Z4"/>
    <mergeCell ref="N17:T17"/>
    <mergeCell ref="A20:M20"/>
    <mergeCell ref="F7:G7"/>
    <mergeCell ref="Y7:Z7"/>
    <mergeCell ref="U7:V7"/>
    <mergeCell ref="F6:M6"/>
    <mergeCell ref="W7:X7"/>
    <mergeCell ref="S8:T8"/>
    <mergeCell ref="A27:Z27"/>
    <mergeCell ref="N29:T29"/>
    <mergeCell ref="A21:Z21"/>
    <mergeCell ref="N19:T19"/>
    <mergeCell ref="U19:Z19"/>
    <mergeCell ref="A18:Z18"/>
    <mergeCell ref="A31:E31"/>
    <mergeCell ref="A32:Z32"/>
    <mergeCell ref="A30:E30"/>
    <mergeCell ref="U30:Z30"/>
    <mergeCell ref="N30:T30"/>
    <mergeCell ref="A29:E29"/>
    <mergeCell ref="U29:Z29"/>
  </mergeCells>
  <printOptions/>
  <pageMargins left="0.75" right="0.75" top="1" bottom="1" header="0.5" footer="0.5"/>
  <pageSetup horizontalDpi="600" verticalDpi="600" orientation="landscape" paperSize="9" scale="68" r:id="rId1"/>
  <headerFooter alignWithMargins="0">
    <oddFooter>&amp;Cหน้า 5-&amp;P</oddFooter>
  </headerFooter>
  <rowBreaks count="1" manualBreakCount="1">
    <brk id="17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5"/>
  <sheetViews>
    <sheetView view="pageBreakPreview" zoomScale="80" zoomScaleSheetLayoutView="80" zoomScalePageLayoutView="0" workbookViewId="0" topLeftCell="A92">
      <selection activeCell="B96" sqref="B96"/>
    </sheetView>
  </sheetViews>
  <sheetFormatPr defaultColWidth="9.140625" defaultRowHeight="21.75"/>
  <cols>
    <col min="1" max="1" width="5.421875" style="378" customWidth="1"/>
    <col min="2" max="2" width="27.00390625" style="263" customWidth="1"/>
    <col min="3" max="3" width="10.8515625" style="393" customWidth="1"/>
    <col min="4" max="4" width="6.00390625" style="263" customWidth="1"/>
    <col min="5" max="5" width="6.57421875" style="263" customWidth="1"/>
    <col min="6" max="6" width="6.00390625" style="263" customWidth="1"/>
    <col min="7" max="7" width="36.140625" style="263" customWidth="1"/>
    <col min="8" max="8" width="9.140625" style="263" customWidth="1"/>
    <col min="9" max="9" width="11.00390625" style="263" customWidth="1"/>
    <col min="10" max="10" width="12.7109375" style="263" customWidth="1"/>
    <col min="11" max="11" width="16.140625" style="263" customWidth="1"/>
    <col min="12" max="16384" width="9.140625" style="263" customWidth="1"/>
  </cols>
  <sheetData>
    <row r="1" spans="2:11" ht="26.25">
      <c r="B1" s="512" t="s">
        <v>318</v>
      </c>
      <c r="C1" s="512"/>
      <c r="D1" s="512"/>
      <c r="E1" s="512"/>
      <c r="F1" s="512"/>
      <c r="G1" s="512"/>
      <c r="H1" s="512"/>
      <c r="I1" s="512"/>
      <c r="J1" s="512"/>
      <c r="K1" s="512"/>
    </row>
    <row r="2" spans="2:11" ht="26.25" customHeight="1">
      <c r="B2" s="258"/>
      <c r="C2" s="379"/>
      <c r="D2" s="258"/>
      <c r="E2" s="258"/>
      <c r="F2" s="258"/>
      <c r="G2" s="258"/>
      <c r="H2" s="258"/>
      <c r="I2" s="524" t="s">
        <v>652</v>
      </c>
      <c r="J2" s="524"/>
      <c r="K2" s="524"/>
    </row>
    <row r="3" spans="1:11" ht="26.25" customHeight="1">
      <c r="A3" s="525" t="s">
        <v>80</v>
      </c>
      <c r="B3" s="526"/>
      <c r="C3" s="526"/>
      <c r="D3" s="526"/>
      <c r="E3" s="526"/>
      <c r="F3" s="526"/>
      <c r="G3" s="526"/>
      <c r="H3" s="526"/>
      <c r="I3" s="526"/>
      <c r="J3" s="526"/>
      <c r="K3" s="527"/>
    </row>
    <row r="4" spans="1:11" ht="26.25">
      <c r="A4" s="528" t="s">
        <v>411</v>
      </c>
      <c r="B4" s="529"/>
      <c r="C4" s="529"/>
      <c r="D4" s="529"/>
      <c r="E4" s="529"/>
      <c r="F4" s="529"/>
      <c r="G4" s="529"/>
      <c r="H4" s="529"/>
      <c r="I4" s="529"/>
      <c r="J4" s="529"/>
      <c r="K4" s="530"/>
    </row>
    <row r="5" spans="1:11" ht="23.25">
      <c r="A5" s="380"/>
      <c r="B5" s="381" t="s">
        <v>306</v>
      </c>
      <c r="C5" s="382"/>
      <c r="D5" s="381"/>
      <c r="E5" s="522" t="s">
        <v>280</v>
      </c>
      <c r="F5" s="522"/>
      <c r="G5" s="522"/>
      <c r="H5" s="522"/>
      <c r="I5" s="522"/>
      <c r="J5" s="522"/>
      <c r="K5" s="523"/>
    </row>
    <row r="6" spans="1:11" ht="23.25" customHeight="1">
      <c r="A6" s="531" t="s">
        <v>166</v>
      </c>
      <c r="B6" s="510" t="s">
        <v>131</v>
      </c>
      <c r="C6" s="510" t="s">
        <v>254</v>
      </c>
      <c r="D6" s="513" t="s">
        <v>282</v>
      </c>
      <c r="E6" s="514"/>
      <c r="F6" s="515"/>
      <c r="G6" s="510" t="s">
        <v>283</v>
      </c>
      <c r="H6" s="516" t="s">
        <v>284</v>
      </c>
      <c r="I6" s="517"/>
      <c r="J6" s="518"/>
      <c r="K6" s="510" t="s">
        <v>252</v>
      </c>
    </row>
    <row r="7" spans="1:11" ht="23.25" customHeight="1">
      <c r="A7" s="532"/>
      <c r="B7" s="511"/>
      <c r="C7" s="511"/>
      <c r="D7" s="384" t="s">
        <v>285</v>
      </c>
      <c r="E7" s="384" t="s">
        <v>286</v>
      </c>
      <c r="F7" s="384" t="s">
        <v>287</v>
      </c>
      <c r="G7" s="511"/>
      <c r="H7" s="70" t="s">
        <v>288</v>
      </c>
      <c r="I7" s="70" t="s">
        <v>289</v>
      </c>
      <c r="J7" s="70" t="s">
        <v>245</v>
      </c>
      <c r="K7" s="511"/>
    </row>
    <row r="8" spans="1:11" ht="21">
      <c r="A8" s="385">
        <v>1</v>
      </c>
      <c r="B8" s="230" t="s">
        <v>418</v>
      </c>
      <c r="C8" s="231" t="s">
        <v>135</v>
      </c>
      <c r="D8" s="230"/>
      <c r="E8" s="231" t="s">
        <v>547</v>
      </c>
      <c r="F8" s="231"/>
      <c r="G8" s="230" t="s">
        <v>419</v>
      </c>
      <c r="H8" s="231"/>
      <c r="I8" s="231">
        <v>1</v>
      </c>
      <c r="J8" s="231">
        <f aca="true" t="shared" si="0" ref="J8:J13">SUM(H8:I8)</f>
        <v>1</v>
      </c>
      <c r="K8" s="232"/>
    </row>
    <row r="9" spans="1:11" ht="47.25" customHeight="1">
      <c r="A9" s="385">
        <v>2</v>
      </c>
      <c r="B9" s="233" t="s">
        <v>566</v>
      </c>
      <c r="C9" s="235" t="s">
        <v>135</v>
      </c>
      <c r="D9" s="234"/>
      <c r="E9" s="235"/>
      <c r="F9" s="235" t="s">
        <v>547</v>
      </c>
      <c r="G9" s="233" t="s">
        <v>420</v>
      </c>
      <c r="H9" s="235"/>
      <c r="I9" s="235">
        <v>1</v>
      </c>
      <c r="J9" s="235">
        <f t="shared" si="0"/>
        <v>1</v>
      </c>
      <c r="K9" s="220"/>
    </row>
    <row r="10" spans="1:11" ht="63">
      <c r="A10" s="385">
        <v>3</v>
      </c>
      <c r="B10" s="234" t="s">
        <v>421</v>
      </c>
      <c r="C10" s="235" t="s">
        <v>135</v>
      </c>
      <c r="D10" s="235"/>
      <c r="E10" s="236"/>
      <c r="F10" s="235" t="s">
        <v>547</v>
      </c>
      <c r="G10" s="233" t="s">
        <v>422</v>
      </c>
      <c r="H10" s="235"/>
      <c r="I10" s="235">
        <v>1</v>
      </c>
      <c r="J10" s="235">
        <f t="shared" si="0"/>
        <v>1</v>
      </c>
      <c r="K10" s="220"/>
    </row>
    <row r="11" spans="1:11" ht="63">
      <c r="A11" s="385">
        <v>4</v>
      </c>
      <c r="B11" s="234" t="s">
        <v>138</v>
      </c>
      <c r="C11" s="235" t="s">
        <v>135</v>
      </c>
      <c r="D11" s="235"/>
      <c r="E11" s="236"/>
      <c r="F11" s="235" t="s">
        <v>547</v>
      </c>
      <c r="G11" s="233" t="s">
        <v>546</v>
      </c>
      <c r="H11" s="235">
        <v>1</v>
      </c>
      <c r="I11" s="235"/>
      <c r="J11" s="235">
        <f t="shared" si="0"/>
        <v>1</v>
      </c>
      <c r="K11" s="220"/>
    </row>
    <row r="12" spans="1:11" ht="42">
      <c r="A12" s="385">
        <v>5</v>
      </c>
      <c r="B12" s="234" t="s">
        <v>139</v>
      </c>
      <c r="C12" s="235" t="s">
        <v>135</v>
      </c>
      <c r="D12" s="235"/>
      <c r="E12" s="236"/>
      <c r="F12" s="235" t="s">
        <v>547</v>
      </c>
      <c r="G12" s="233" t="s">
        <v>548</v>
      </c>
      <c r="H12" s="235">
        <v>1</v>
      </c>
      <c r="I12" s="235"/>
      <c r="J12" s="235">
        <f t="shared" si="0"/>
        <v>1</v>
      </c>
      <c r="K12" s="220"/>
    </row>
    <row r="13" spans="1:11" ht="42">
      <c r="A13" s="385">
        <v>6</v>
      </c>
      <c r="B13" s="234" t="s">
        <v>567</v>
      </c>
      <c r="C13" s="235" t="s">
        <v>135</v>
      </c>
      <c r="D13" s="235"/>
      <c r="E13" s="236"/>
      <c r="F13" s="235" t="s">
        <v>547</v>
      </c>
      <c r="G13" s="233" t="s">
        <v>552</v>
      </c>
      <c r="H13" s="235">
        <v>1</v>
      </c>
      <c r="I13" s="235"/>
      <c r="J13" s="235">
        <f t="shared" si="0"/>
        <v>1</v>
      </c>
      <c r="K13" s="220"/>
    </row>
    <row r="14" spans="2:11" ht="26.25">
      <c r="B14" s="512" t="s">
        <v>318</v>
      </c>
      <c r="C14" s="512"/>
      <c r="D14" s="512"/>
      <c r="E14" s="512"/>
      <c r="F14" s="512"/>
      <c r="G14" s="512"/>
      <c r="H14" s="512"/>
      <c r="I14" s="512"/>
      <c r="J14" s="512"/>
      <c r="K14" s="512"/>
    </row>
    <row r="15" spans="2:11" ht="23.25">
      <c r="B15" s="258"/>
      <c r="C15" s="379"/>
      <c r="D15" s="258"/>
      <c r="E15" s="258"/>
      <c r="F15" s="258"/>
      <c r="G15" s="258"/>
      <c r="H15" s="258"/>
      <c r="I15" s="491" t="s">
        <v>653</v>
      </c>
      <c r="J15" s="491"/>
      <c r="K15" s="491"/>
    </row>
    <row r="16" spans="1:11" ht="23.25" customHeight="1">
      <c r="A16" s="531" t="s">
        <v>166</v>
      </c>
      <c r="B16" s="510" t="s">
        <v>131</v>
      </c>
      <c r="C16" s="510" t="s">
        <v>254</v>
      </c>
      <c r="D16" s="513" t="s">
        <v>282</v>
      </c>
      <c r="E16" s="514"/>
      <c r="F16" s="515"/>
      <c r="G16" s="510" t="s">
        <v>283</v>
      </c>
      <c r="H16" s="516" t="s">
        <v>284</v>
      </c>
      <c r="I16" s="517"/>
      <c r="J16" s="518"/>
      <c r="K16" s="510" t="s">
        <v>252</v>
      </c>
    </row>
    <row r="17" spans="1:11" ht="23.25" customHeight="1">
      <c r="A17" s="532"/>
      <c r="B17" s="511"/>
      <c r="C17" s="511"/>
      <c r="D17" s="384" t="s">
        <v>285</v>
      </c>
      <c r="E17" s="384" t="s">
        <v>286</v>
      </c>
      <c r="F17" s="384" t="s">
        <v>287</v>
      </c>
      <c r="G17" s="511"/>
      <c r="H17" s="70" t="s">
        <v>288</v>
      </c>
      <c r="I17" s="70" t="s">
        <v>289</v>
      </c>
      <c r="J17" s="70" t="s">
        <v>245</v>
      </c>
      <c r="K17" s="511"/>
    </row>
    <row r="18" spans="1:11" ht="42">
      <c r="A18" s="385">
        <v>7</v>
      </c>
      <c r="B18" s="240" t="s">
        <v>423</v>
      </c>
      <c r="C18" s="241" t="s">
        <v>136</v>
      </c>
      <c r="D18" s="240"/>
      <c r="E18" s="241" t="s">
        <v>547</v>
      </c>
      <c r="F18" s="241"/>
      <c r="G18" s="242" t="s">
        <v>544</v>
      </c>
      <c r="H18" s="241"/>
      <c r="I18" s="241">
        <v>1</v>
      </c>
      <c r="J18" s="241">
        <f>SUM(H18:I18)</f>
        <v>1</v>
      </c>
      <c r="K18" s="243"/>
    </row>
    <row r="19" spans="1:11" ht="21">
      <c r="A19" s="385">
        <v>8</v>
      </c>
      <c r="B19" s="234" t="s">
        <v>425</v>
      </c>
      <c r="C19" s="235" t="s">
        <v>136</v>
      </c>
      <c r="D19" s="234"/>
      <c r="E19" s="235"/>
      <c r="F19" s="235" t="s">
        <v>547</v>
      </c>
      <c r="G19" s="234" t="s">
        <v>426</v>
      </c>
      <c r="H19" s="235"/>
      <c r="I19" s="235">
        <v>1</v>
      </c>
      <c r="J19" s="235">
        <f>SUM(H19:I19)</f>
        <v>1</v>
      </c>
      <c r="K19" s="220"/>
    </row>
    <row r="20" spans="1:11" ht="42">
      <c r="A20" s="386">
        <v>9</v>
      </c>
      <c r="B20" s="237" t="s">
        <v>428</v>
      </c>
      <c r="C20" s="238" t="s">
        <v>136</v>
      </c>
      <c r="D20" s="237"/>
      <c r="E20" s="238"/>
      <c r="F20" s="238" t="s">
        <v>547</v>
      </c>
      <c r="G20" s="233" t="s">
        <v>427</v>
      </c>
      <c r="H20" s="238"/>
      <c r="I20" s="238">
        <v>1</v>
      </c>
      <c r="J20" s="238">
        <f aca="true" t="shared" si="1" ref="J20:J27">SUM(H20:I20)</f>
        <v>1</v>
      </c>
      <c r="K20" s="239"/>
    </row>
    <row r="21" spans="1:11" ht="21">
      <c r="A21" s="387"/>
      <c r="B21" s="240"/>
      <c r="C21" s="241"/>
      <c r="D21" s="240"/>
      <c r="E21" s="241"/>
      <c r="F21" s="241"/>
      <c r="G21" s="233" t="s">
        <v>431</v>
      </c>
      <c r="H21" s="241"/>
      <c r="I21" s="241"/>
      <c r="J21" s="241"/>
      <c r="K21" s="243"/>
    </row>
    <row r="22" spans="1:11" ht="42">
      <c r="A22" s="385">
        <v>10</v>
      </c>
      <c r="B22" s="234" t="s">
        <v>568</v>
      </c>
      <c r="C22" s="235" t="s">
        <v>136</v>
      </c>
      <c r="D22" s="234"/>
      <c r="E22" s="235"/>
      <c r="F22" s="235" t="s">
        <v>547</v>
      </c>
      <c r="G22" s="233" t="s">
        <v>429</v>
      </c>
      <c r="H22" s="235"/>
      <c r="I22" s="235">
        <v>1</v>
      </c>
      <c r="J22" s="235">
        <f t="shared" si="1"/>
        <v>1</v>
      </c>
      <c r="K22" s="220"/>
    </row>
    <row r="23" spans="1:11" ht="42">
      <c r="A23" s="385">
        <v>11</v>
      </c>
      <c r="B23" s="234" t="s">
        <v>424</v>
      </c>
      <c r="C23" s="235" t="s">
        <v>136</v>
      </c>
      <c r="D23" s="234"/>
      <c r="E23" s="235"/>
      <c r="F23" s="235" t="s">
        <v>547</v>
      </c>
      <c r="G23" s="233" t="s">
        <v>430</v>
      </c>
      <c r="H23" s="235"/>
      <c r="I23" s="235">
        <v>1</v>
      </c>
      <c r="J23" s="235">
        <f t="shared" si="1"/>
        <v>1</v>
      </c>
      <c r="K23" s="220"/>
    </row>
    <row r="24" spans="1:11" ht="42">
      <c r="A24" s="385">
        <v>12</v>
      </c>
      <c r="B24" s="234" t="s">
        <v>137</v>
      </c>
      <c r="C24" s="235" t="s">
        <v>136</v>
      </c>
      <c r="D24" s="234"/>
      <c r="E24" s="235"/>
      <c r="F24" s="235" t="s">
        <v>547</v>
      </c>
      <c r="G24" s="233" t="s">
        <v>553</v>
      </c>
      <c r="H24" s="235">
        <v>1</v>
      </c>
      <c r="I24" s="235"/>
      <c r="J24" s="235">
        <f t="shared" si="1"/>
        <v>1</v>
      </c>
      <c r="K24" s="220"/>
    </row>
    <row r="25" spans="1:11" ht="42">
      <c r="A25" s="385">
        <v>13</v>
      </c>
      <c r="B25" s="234" t="s">
        <v>141</v>
      </c>
      <c r="C25" s="235" t="s">
        <v>136</v>
      </c>
      <c r="D25" s="234"/>
      <c r="E25" s="235"/>
      <c r="F25" s="235" t="s">
        <v>547</v>
      </c>
      <c r="G25" s="233" t="s">
        <v>554</v>
      </c>
      <c r="H25" s="235">
        <v>1</v>
      </c>
      <c r="I25" s="235"/>
      <c r="J25" s="235">
        <f t="shared" si="1"/>
        <v>1</v>
      </c>
      <c r="K25" s="220"/>
    </row>
    <row r="26" spans="1:11" ht="21">
      <c r="A26" s="385">
        <v>14</v>
      </c>
      <c r="B26" s="234" t="s">
        <v>142</v>
      </c>
      <c r="C26" s="235" t="s">
        <v>136</v>
      </c>
      <c r="D26" s="234"/>
      <c r="E26" s="235"/>
      <c r="F26" s="235" t="s">
        <v>547</v>
      </c>
      <c r="G26" s="233" t="s">
        <v>555</v>
      </c>
      <c r="H26" s="235">
        <v>1</v>
      </c>
      <c r="I26" s="235"/>
      <c r="J26" s="235">
        <f t="shared" si="1"/>
        <v>1</v>
      </c>
      <c r="K26" s="220"/>
    </row>
    <row r="27" spans="1:11" ht="42">
      <c r="A27" s="385">
        <v>15</v>
      </c>
      <c r="B27" s="234" t="s">
        <v>143</v>
      </c>
      <c r="C27" s="235" t="s">
        <v>136</v>
      </c>
      <c r="D27" s="234"/>
      <c r="E27" s="235"/>
      <c r="F27" s="235" t="s">
        <v>547</v>
      </c>
      <c r="G27" s="233" t="s">
        <v>556</v>
      </c>
      <c r="H27" s="235">
        <v>1</v>
      </c>
      <c r="I27" s="235"/>
      <c r="J27" s="235">
        <f t="shared" si="1"/>
        <v>1</v>
      </c>
      <c r="K27" s="220"/>
    </row>
    <row r="28" spans="2:11" ht="26.25">
      <c r="B28" s="512" t="s">
        <v>318</v>
      </c>
      <c r="C28" s="512"/>
      <c r="D28" s="512"/>
      <c r="E28" s="512"/>
      <c r="F28" s="512"/>
      <c r="G28" s="512"/>
      <c r="H28" s="512"/>
      <c r="I28" s="512"/>
      <c r="J28" s="512"/>
      <c r="K28" s="512"/>
    </row>
    <row r="29" spans="2:11" ht="26.25">
      <c r="B29" s="258"/>
      <c r="C29" s="379"/>
      <c r="D29" s="258"/>
      <c r="E29" s="258"/>
      <c r="F29" s="258"/>
      <c r="G29" s="258"/>
      <c r="H29" s="258"/>
      <c r="I29" s="521" t="s">
        <v>654</v>
      </c>
      <c r="J29" s="521"/>
      <c r="K29" s="521"/>
    </row>
    <row r="30" spans="1:11" ht="23.25" customHeight="1">
      <c r="A30" s="531" t="s">
        <v>166</v>
      </c>
      <c r="B30" s="510" t="s">
        <v>131</v>
      </c>
      <c r="C30" s="510" t="s">
        <v>254</v>
      </c>
      <c r="D30" s="513" t="s">
        <v>282</v>
      </c>
      <c r="E30" s="514"/>
      <c r="F30" s="515"/>
      <c r="G30" s="510" t="s">
        <v>283</v>
      </c>
      <c r="H30" s="516" t="s">
        <v>284</v>
      </c>
      <c r="I30" s="517"/>
      <c r="J30" s="518"/>
      <c r="K30" s="510" t="s">
        <v>252</v>
      </c>
    </row>
    <row r="31" spans="1:11" ht="23.25" customHeight="1">
      <c r="A31" s="532"/>
      <c r="B31" s="511"/>
      <c r="C31" s="511"/>
      <c r="D31" s="384" t="s">
        <v>285</v>
      </c>
      <c r="E31" s="384" t="s">
        <v>286</v>
      </c>
      <c r="F31" s="384" t="s">
        <v>287</v>
      </c>
      <c r="G31" s="511"/>
      <c r="H31" s="70" t="s">
        <v>288</v>
      </c>
      <c r="I31" s="70" t="s">
        <v>289</v>
      </c>
      <c r="J31" s="70" t="s">
        <v>245</v>
      </c>
      <c r="K31" s="511"/>
    </row>
    <row r="32" spans="1:11" ht="42">
      <c r="A32" s="385">
        <v>16</v>
      </c>
      <c r="B32" s="234" t="s">
        <v>144</v>
      </c>
      <c r="C32" s="235" t="s">
        <v>136</v>
      </c>
      <c r="D32" s="234"/>
      <c r="E32" s="235" t="s">
        <v>547</v>
      </c>
      <c r="F32" s="235"/>
      <c r="G32" s="233" t="s">
        <v>557</v>
      </c>
      <c r="H32" s="235">
        <v>1</v>
      </c>
      <c r="I32" s="235"/>
      <c r="J32" s="235">
        <f>SUM(H32:I32)</f>
        <v>1</v>
      </c>
      <c r="K32" s="220"/>
    </row>
    <row r="33" spans="1:11" ht="63">
      <c r="A33" s="385">
        <v>17</v>
      </c>
      <c r="B33" s="234" t="s">
        <v>145</v>
      </c>
      <c r="C33" s="235" t="s">
        <v>136</v>
      </c>
      <c r="D33" s="234"/>
      <c r="E33" s="235" t="s">
        <v>547</v>
      </c>
      <c r="F33" s="235"/>
      <c r="G33" s="233" t="s">
        <v>558</v>
      </c>
      <c r="H33" s="235">
        <v>1</v>
      </c>
      <c r="I33" s="235"/>
      <c r="J33" s="235">
        <f>SUM(H33:I33)</f>
        <v>1</v>
      </c>
      <c r="K33" s="220"/>
    </row>
    <row r="34" spans="1:11" ht="21">
      <c r="A34" s="385">
        <v>18</v>
      </c>
      <c r="B34" s="240" t="s">
        <v>432</v>
      </c>
      <c r="C34" s="241" t="s">
        <v>146</v>
      </c>
      <c r="D34" s="240"/>
      <c r="E34" s="241"/>
      <c r="F34" s="241" t="s">
        <v>547</v>
      </c>
      <c r="G34" s="242" t="s">
        <v>569</v>
      </c>
      <c r="H34" s="241"/>
      <c r="I34" s="241">
        <v>1</v>
      </c>
      <c r="J34" s="235">
        <f aca="true" t="shared" si="2" ref="J34:J42">SUM(H34:I34)</f>
        <v>1</v>
      </c>
      <c r="K34" s="243"/>
    </row>
    <row r="35" spans="1:11" ht="21">
      <c r="A35" s="385">
        <v>19</v>
      </c>
      <c r="B35" s="234" t="s">
        <v>433</v>
      </c>
      <c r="C35" s="241" t="s">
        <v>146</v>
      </c>
      <c r="D35" s="234"/>
      <c r="E35" s="235"/>
      <c r="F35" s="235" t="s">
        <v>547</v>
      </c>
      <c r="G35" s="233" t="s">
        <v>434</v>
      </c>
      <c r="H35" s="235"/>
      <c r="I35" s="235">
        <v>1</v>
      </c>
      <c r="J35" s="235">
        <f t="shared" si="2"/>
        <v>1</v>
      </c>
      <c r="K35" s="220"/>
    </row>
    <row r="36" spans="1:11" ht="21" customHeight="1">
      <c r="A36" s="385">
        <v>20</v>
      </c>
      <c r="B36" s="234" t="s">
        <v>435</v>
      </c>
      <c r="C36" s="241" t="s">
        <v>146</v>
      </c>
      <c r="D36" s="234"/>
      <c r="E36" s="235"/>
      <c r="F36" s="235" t="s">
        <v>547</v>
      </c>
      <c r="G36" s="233" t="s">
        <v>436</v>
      </c>
      <c r="H36" s="235"/>
      <c r="I36" s="235">
        <v>1</v>
      </c>
      <c r="J36" s="235">
        <f t="shared" si="2"/>
        <v>1</v>
      </c>
      <c r="K36" s="220"/>
    </row>
    <row r="37" spans="1:11" ht="21" customHeight="1">
      <c r="A37" s="385">
        <v>21</v>
      </c>
      <c r="B37" s="234" t="s">
        <v>437</v>
      </c>
      <c r="C37" s="241" t="s">
        <v>146</v>
      </c>
      <c r="D37" s="234"/>
      <c r="E37" s="235" t="s">
        <v>547</v>
      </c>
      <c r="F37" s="235"/>
      <c r="G37" s="233" t="s">
        <v>436</v>
      </c>
      <c r="H37" s="235"/>
      <c r="I37" s="235">
        <v>1</v>
      </c>
      <c r="J37" s="235">
        <f t="shared" si="2"/>
        <v>1</v>
      </c>
      <c r="K37" s="220"/>
    </row>
    <row r="38" spans="1:11" ht="21" customHeight="1">
      <c r="A38" s="385">
        <v>22</v>
      </c>
      <c r="B38" s="234" t="s">
        <v>147</v>
      </c>
      <c r="C38" s="241" t="s">
        <v>146</v>
      </c>
      <c r="D38" s="234"/>
      <c r="E38" s="235"/>
      <c r="F38" s="235" t="s">
        <v>547</v>
      </c>
      <c r="G38" s="233" t="s">
        <v>587</v>
      </c>
      <c r="H38" s="235">
        <v>1</v>
      </c>
      <c r="I38" s="235"/>
      <c r="J38" s="235">
        <f t="shared" si="2"/>
        <v>1</v>
      </c>
      <c r="K38" s="220"/>
    </row>
    <row r="39" spans="1:11" ht="21" customHeight="1">
      <c r="A39" s="385">
        <v>23</v>
      </c>
      <c r="B39" s="234" t="s">
        <v>148</v>
      </c>
      <c r="C39" s="241" t="s">
        <v>146</v>
      </c>
      <c r="D39" s="234"/>
      <c r="E39" s="235"/>
      <c r="F39" s="235" t="s">
        <v>547</v>
      </c>
      <c r="G39" s="233" t="s">
        <v>588</v>
      </c>
      <c r="H39" s="235">
        <v>1</v>
      </c>
      <c r="I39" s="235"/>
      <c r="J39" s="235">
        <f t="shared" si="2"/>
        <v>1</v>
      </c>
      <c r="K39" s="220"/>
    </row>
    <row r="40" spans="1:11" ht="42">
      <c r="A40" s="385">
        <v>24</v>
      </c>
      <c r="B40" s="234" t="s">
        <v>149</v>
      </c>
      <c r="C40" s="241" t="s">
        <v>146</v>
      </c>
      <c r="D40" s="234"/>
      <c r="E40" s="235"/>
      <c r="F40" s="235" t="s">
        <v>547</v>
      </c>
      <c r="G40" s="233" t="s">
        <v>589</v>
      </c>
      <c r="H40" s="235">
        <v>1</v>
      </c>
      <c r="I40" s="235"/>
      <c r="J40" s="235">
        <f t="shared" si="2"/>
        <v>1</v>
      </c>
      <c r="K40" s="220"/>
    </row>
    <row r="41" spans="1:11" ht="63">
      <c r="A41" s="385">
        <v>25</v>
      </c>
      <c r="B41" s="234" t="s">
        <v>570</v>
      </c>
      <c r="C41" s="241" t="s">
        <v>146</v>
      </c>
      <c r="D41" s="234"/>
      <c r="E41" s="235"/>
      <c r="F41" s="235" t="s">
        <v>547</v>
      </c>
      <c r="G41" s="233" t="s">
        <v>590</v>
      </c>
      <c r="H41" s="235">
        <v>1</v>
      </c>
      <c r="I41" s="235"/>
      <c r="J41" s="235">
        <f t="shared" si="2"/>
        <v>1</v>
      </c>
      <c r="K41" s="220"/>
    </row>
    <row r="42" spans="1:11" ht="42">
      <c r="A42" s="385">
        <v>26</v>
      </c>
      <c r="B42" s="234" t="s">
        <v>150</v>
      </c>
      <c r="C42" s="241" t="s">
        <v>146</v>
      </c>
      <c r="D42" s="234"/>
      <c r="E42" s="235" t="s">
        <v>547</v>
      </c>
      <c r="F42" s="235"/>
      <c r="G42" s="233" t="s">
        <v>591</v>
      </c>
      <c r="H42" s="235">
        <v>1</v>
      </c>
      <c r="I42" s="235"/>
      <c r="J42" s="235">
        <f t="shared" si="2"/>
        <v>1</v>
      </c>
      <c r="K42" s="220"/>
    </row>
    <row r="43" spans="2:11" ht="26.25">
      <c r="B43" s="512" t="s">
        <v>318</v>
      </c>
      <c r="C43" s="512"/>
      <c r="D43" s="512"/>
      <c r="E43" s="512"/>
      <c r="F43" s="512"/>
      <c r="G43" s="512"/>
      <c r="H43" s="512"/>
      <c r="I43" s="512"/>
      <c r="J43" s="512"/>
      <c r="K43" s="512"/>
    </row>
    <row r="44" spans="2:11" ht="23.25">
      <c r="B44" s="258"/>
      <c r="C44" s="379"/>
      <c r="D44" s="258"/>
      <c r="E44" s="258"/>
      <c r="F44" s="258"/>
      <c r="G44" s="258"/>
      <c r="H44" s="258"/>
      <c r="I44" s="491" t="s">
        <v>655</v>
      </c>
      <c r="J44" s="491"/>
      <c r="K44" s="491"/>
    </row>
    <row r="45" spans="1:11" ht="23.25" customHeight="1">
      <c r="A45" s="531" t="s">
        <v>166</v>
      </c>
      <c r="B45" s="510" t="s">
        <v>131</v>
      </c>
      <c r="C45" s="510" t="s">
        <v>254</v>
      </c>
      <c r="D45" s="513" t="s">
        <v>282</v>
      </c>
      <c r="E45" s="514"/>
      <c r="F45" s="515"/>
      <c r="G45" s="510" t="s">
        <v>283</v>
      </c>
      <c r="H45" s="516" t="s">
        <v>284</v>
      </c>
      <c r="I45" s="517"/>
      <c r="J45" s="518"/>
      <c r="K45" s="510" t="s">
        <v>252</v>
      </c>
    </row>
    <row r="46" spans="1:11" ht="23.25" customHeight="1">
      <c r="A46" s="532"/>
      <c r="B46" s="511"/>
      <c r="C46" s="511"/>
      <c r="D46" s="384" t="s">
        <v>285</v>
      </c>
      <c r="E46" s="384" t="s">
        <v>286</v>
      </c>
      <c r="F46" s="384" t="s">
        <v>287</v>
      </c>
      <c r="G46" s="511"/>
      <c r="H46" s="70" t="s">
        <v>288</v>
      </c>
      <c r="I46" s="70" t="s">
        <v>289</v>
      </c>
      <c r="J46" s="70" t="s">
        <v>245</v>
      </c>
      <c r="K46" s="511"/>
    </row>
    <row r="47" spans="1:11" ht="42">
      <c r="A47" s="386">
        <v>27</v>
      </c>
      <c r="B47" s="237" t="s">
        <v>571</v>
      </c>
      <c r="C47" s="238" t="s">
        <v>146</v>
      </c>
      <c r="D47" s="237"/>
      <c r="E47" s="238" t="s">
        <v>547</v>
      </c>
      <c r="F47" s="238"/>
      <c r="G47" s="233" t="s">
        <v>592</v>
      </c>
      <c r="H47" s="238">
        <v>1</v>
      </c>
      <c r="I47" s="238"/>
      <c r="J47" s="238">
        <f>SUM(H47:I47)</f>
        <v>1</v>
      </c>
      <c r="K47" s="239"/>
    </row>
    <row r="48" spans="1:11" ht="63">
      <c r="A48" s="387"/>
      <c r="B48" s="240"/>
      <c r="C48" s="241"/>
      <c r="D48" s="240"/>
      <c r="E48" s="241"/>
      <c r="F48" s="241"/>
      <c r="G48" s="233" t="s">
        <v>593</v>
      </c>
      <c r="H48" s="241"/>
      <c r="I48" s="241"/>
      <c r="J48" s="241"/>
      <c r="K48" s="243"/>
    </row>
    <row r="49" spans="1:11" ht="42">
      <c r="A49" s="385">
        <v>28</v>
      </c>
      <c r="B49" s="240" t="s">
        <v>152</v>
      </c>
      <c r="C49" s="241" t="s">
        <v>151</v>
      </c>
      <c r="D49" s="240"/>
      <c r="E49" s="241"/>
      <c r="F49" s="241" t="s">
        <v>547</v>
      </c>
      <c r="G49" s="242" t="s">
        <v>448</v>
      </c>
      <c r="H49" s="241"/>
      <c r="I49" s="241">
        <v>1</v>
      </c>
      <c r="J49" s="241">
        <f>SUM(H49:I49)</f>
        <v>1</v>
      </c>
      <c r="K49" s="243"/>
    </row>
    <row r="50" spans="1:11" ht="42">
      <c r="A50" s="385">
        <v>29</v>
      </c>
      <c r="B50" s="234" t="s">
        <v>449</v>
      </c>
      <c r="C50" s="241" t="s">
        <v>151</v>
      </c>
      <c r="D50" s="234"/>
      <c r="E50" s="235"/>
      <c r="F50" s="235" t="s">
        <v>547</v>
      </c>
      <c r="G50" s="233" t="s">
        <v>450</v>
      </c>
      <c r="H50" s="235"/>
      <c r="I50" s="235">
        <v>1</v>
      </c>
      <c r="J50" s="241">
        <f aca="true" t="shared" si="3" ref="J50:J55">SUM(H50:I50)</f>
        <v>1</v>
      </c>
      <c r="K50" s="220"/>
    </row>
    <row r="51" spans="1:11" ht="21">
      <c r="A51" s="385">
        <v>30</v>
      </c>
      <c r="B51" s="234" t="s">
        <v>452</v>
      </c>
      <c r="C51" s="241" t="s">
        <v>151</v>
      </c>
      <c r="D51" s="234"/>
      <c r="E51" s="235"/>
      <c r="F51" s="235" t="s">
        <v>547</v>
      </c>
      <c r="G51" s="233" t="s">
        <v>451</v>
      </c>
      <c r="H51" s="235"/>
      <c r="I51" s="235">
        <v>1</v>
      </c>
      <c r="J51" s="241">
        <f t="shared" si="3"/>
        <v>1</v>
      </c>
      <c r="K51" s="220"/>
    </row>
    <row r="52" spans="1:11" ht="42">
      <c r="A52" s="385">
        <v>31</v>
      </c>
      <c r="B52" s="234" t="s">
        <v>453</v>
      </c>
      <c r="C52" s="241" t="s">
        <v>151</v>
      </c>
      <c r="D52" s="234"/>
      <c r="E52" s="235"/>
      <c r="F52" s="235" t="s">
        <v>547</v>
      </c>
      <c r="G52" s="233" t="s">
        <v>454</v>
      </c>
      <c r="H52" s="235"/>
      <c r="I52" s="235">
        <v>1</v>
      </c>
      <c r="J52" s="241">
        <f t="shared" si="3"/>
        <v>1</v>
      </c>
      <c r="K52" s="220"/>
    </row>
    <row r="53" spans="1:11" ht="21">
      <c r="A53" s="385">
        <v>32</v>
      </c>
      <c r="B53" s="234" t="s">
        <v>572</v>
      </c>
      <c r="C53" s="241" t="s">
        <v>151</v>
      </c>
      <c r="D53" s="234"/>
      <c r="E53" s="235" t="s">
        <v>547</v>
      </c>
      <c r="F53" s="235"/>
      <c r="G53" s="234" t="s">
        <v>559</v>
      </c>
      <c r="H53" s="235">
        <v>1</v>
      </c>
      <c r="I53" s="235"/>
      <c r="J53" s="241">
        <f t="shared" si="3"/>
        <v>1</v>
      </c>
      <c r="K53" s="220"/>
    </row>
    <row r="54" spans="1:11" ht="42">
      <c r="A54" s="385">
        <v>33</v>
      </c>
      <c r="B54" s="234" t="s">
        <v>153</v>
      </c>
      <c r="C54" s="241" t="s">
        <v>151</v>
      </c>
      <c r="D54" s="234"/>
      <c r="E54" s="235"/>
      <c r="F54" s="235" t="s">
        <v>547</v>
      </c>
      <c r="G54" s="233" t="s">
        <v>581</v>
      </c>
      <c r="H54" s="235">
        <v>1</v>
      </c>
      <c r="I54" s="235"/>
      <c r="J54" s="241">
        <f t="shared" si="3"/>
        <v>1</v>
      </c>
      <c r="K54" s="220"/>
    </row>
    <row r="55" spans="1:11" ht="42">
      <c r="A55" s="385">
        <v>34</v>
      </c>
      <c r="B55" s="234" t="s">
        <v>154</v>
      </c>
      <c r="C55" s="241" t="s">
        <v>151</v>
      </c>
      <c r="D55" s="234"/>
      <c r="E55" s="235"/>
      <c r="F55" s="235" t="s">
        <v>547</v>
      </c>
      <c r="G55" s="233" t="s">
        <v>582</v>
      </c>
      <c r="H55" s="235">
        <v>1</v>
      </c>
      <c r="I55" s="235"/>
      <c r="J55" s="235">
        <f t="shared" si="3"/>
        <v>1</v>
      </c>
      <c r="K55" s="220"/>
    </row>
    <row r="56" spans="2:11" ht="26.25">
      <c r="B56" s="512" t="s">
        <v>318</v>
      </c>
      <c r="C56" s="512"/>
      <c r="D56" s="512"/>
      <c r="E56" s="512"/>
      <c r="F56" s="512"/>
      <c r="G56" s="512"/>
      <c r="H56" s="512"/>
      <c r="I56" s="512"/>
      <c r="J56" s="512"/>
      <c r="K56" s="512"/>
    </row>
    <row r="57" spans="2:11" ht="23.25">
      <c r="B57" s="258"/>
      <c r="C57" s="379"/>
      <c r="D57" s="258"/>
      <c r="E57" s="258"/>
      <c r="F57" s="258"/>
      <c r="G57" s="258"/>
      <c r="H57" s="258"/>
      <c r="I57" s="491" t="s">
        <v>656</v>
      </c>
      <c r="J57" s="491"/>
      <c r="K57" s="491"/>
    </row>
    <row r="58" spans="1:11" ht="23.25" customHeight="1">
      <c r="A58" s="531" t="s">
        <v>166</v>
      </c>
      <c r="B58" s="510" t="s">
        <v>131</v>
      </c>
      <c r="C58" s="510" t="s">
        <v>254</v>
      </c>
      <c r="D58" s="513" t="s">
        <v>282</v>
      </c>
      <c r="E58" s="514"/>
      <c r="F58" s="515"/>
      <c r="G58" s="510" t="s">
        <v>283</v>
      </c>
      <c r="H58" s="516" t="s">
        <v>284</v>
      </c>
      <c r="I58" s="517"/>
      <c r="J58" s="518"/>
      <c r="K58" s="510" t="s">
        <v>252</v>
      </c>
    </row>
    <row r="59" spans="1:11" ht="23.25" customHeight="1">
      <c r="A59" s="532"/>
      <c r="B59" s="511"/>
      <c r="C59" s="511"/>
      <c r="D59" s="384" t="s">
        <v>285</v>
      </c>
      <c r="E59" s="384" t="s">
        <v>286</v>
      </c>
      <c r="F59" s="384" t="s">
        <v>287</v>
      </c>
      <c r="G59" s="511"/>
      <c r="H59" s="70" t="s">
        <v>288</v>
      </c>
      <c r="I59" s="70" t="s">
        <v>289</v>
      </c>
      <c r="J59" s="70" t="s">
        <v>245</v>
      </c>
      <c r="K59" s="511"/>
    </row>
    <row r="60" spans="1:11" ht="42">
      <c r="A60" s="385">
        <v>35</v>
      </c>
      <c r="B60" s="234" t="s">
        <v>155</v>
      </c>
      <c r="C60" s="235" t="s">
        <v>151</v>
      </c>
      <c r="D60" s="234"/>
      <c r="E60" s="235"/>
      <c r="F60" s="235" t="s">
        <v>547</v>
      </c>
      <c r="G60" s="233" t="s">
        <v>583</v>
      </c>
      <c r="H60" s="235">
        <v>1</v>
      </c>
      <c r="I60" s="235"/>
      <c r="J60" s="235">
        <f>SUM(H60:I60)</f>
        <v>1</v>
      </c>
      <c r="K60" s="220"/>
    </row>
    <row r="61" spans="1:11" ht="42">
      <c r="A61" s="385">
        <v>36</v>
      </c>
      <c r="B61" s="234" t="s">
        <v>156</v>
      </c>
      <c r="C61" s="235" t="s">
        <v>151</v>
      </c>
      <c r="D61" s="234"/>
      <c r="E61" s="235"/>
      <c r="F61" s="235" t="s">
        <v>547</v>
      </c>
      <c r="G61" s="233" t="s">
        <v>556</v>
      </c>
      <c r="H61" s="235">
        <v>1</v>
      </c>
      <c r="I61" s="235"/>
      <c r="J61" s="235">
        <f>SUM(H61:I61)</f>
        <v>1</v>
      </c>
      <c r="K61" s="220"/>
    </row>
    <row r="62" spans="1:11" ht="42">
      <c r="A62" s="385">
        <v>37</v>
      </c>
      <c r="B62" s="234" t="s">
        <v>157</v>
      </c>
      <c r="C62" s="235" t="s">
        <v>151</v>
      </c>
      <c r="D62" s="234"/>
      <c r="E62" s="235"/>
      <c r="F62" s="235" t="s">
        <v>547</v>
      </c>
      <c r="G62" s="233" t="s">
        <v>584</v>
      </c>
      <c r="H62" s="235">
        <v>1</v>
      </c>
      <c r="I62" s="235"/>
      <c r="J62" s="235">
        <f aca="true" t="shared" si="4" ref="J62:J69">SUM(H62:I62)</f>
        <v>1</v>
      </c>
      <c r="K62" s="220"/>
    </row>
    <row r="63" spans="1:11" ht="42">
      <c r="A63" s="385">
        <v>38</v>
      </c>
      <c r="B63" s="234" t="s">
        <v>158</v>
      </c>
      <c r="C63" s="235" t="s">
        <v>151</v>
      </c>
      <c r="D63" s="234"/>
      <c r="E63" s="235"/>
      <c r="F63" s="235" t="s">
        <v>547</v>
      </c>
      <c r="G63" s="233" t="s">
        <v>585</v>
      </c>
      <c r="H63" s="235">
        <v>1</v>
      </c>
      <c r="I63" s="235"/>
      <c r="J63" s="235">
        <f t="shared" si="4"/>
        <v>1</v>
      </c>
      <c r="K63" s="220"/>
    </row>
    <row r="64" spans="1:11" ht="63">
      <c r="A64" s="385">
        <v>39</v>
      </c>
      <c r="B64" s="234" t="s">
        <v>159</v>
      </c>
      <c r="C64" s="235" t="s">
        <v>151</v>
      </c>
      <c r="D64" s="234"/>
      <c r="E64" s="235"/>
      <c r="F64" s="235" t="s">
        <v>547</v>
      </c>
      <c r="G64" s="233" t="s">
        <v>586</v>
      </c>
      <c r="H64" s="235">
        <v>1</v>
      </c>
      <c r="I64" s="235"/>
      <c r="J64" s="235">
        <f t="shared" si="4"/>
        <v>1</v>
      </c>
      <c r="K64" s="220"/>
    </row>
    <row r="65" spans="1:11" ht="42">
      <c r="A65" s="385">
        <v>40</v>
      </c>
      <c r="B65" s="240" t="s">
        <v>439</v>
      </c>
      <c r="C65" s="241" t="s">
        <v>160</v>
      </c>
      <c r="D65" s="240"/>
      <c r="E65" s="241"/>
      <c r="F65" s="241" t="s">
        <v>547</v>
      </c>
      <c r="G65" s="242" t="s">
        <v>438</v>
      </c>
      <c r="H65" s="241"/>
      <c r="I65" s="241">
        <v>1</v>
      </c>
      <c r="J65" s="235">
        <f t="shared" si="4"/>
        <v>1</v>
      </c>
      <c r="K65" s="243"/>
    </row>
    <row r="66" spans="1:11" ht="42">
      <c r="A66" s="385">
        <v>41</v>
      </c>
      <c r="B66" s="234" t="s">
        <v>440</v>
      </c>
      <c r="C66" s="241" t="s">
        <v>160</v>
      </c>
      <c r="D66" s="234"/>
      <c r="E66" s="235"/>
      <c r="F66" s="235" t="s">
        <v>547</v>
      </c>
      <c r="G66" s="233" t="s">
        <v>441</v>
      </c>
      <c r="H66" s="235"/>
      <c r="I66" s="235">
        <v>1</v>
      </c>
      <c r="J66" s="235">
        <f t="shared" si="4"/>
        <v>1</v>
      </c>
      <c r="K66" s="220"/>
    </row>
    <row r="67" spans="1:11" ht="21">
      <c r="A67" s="385">
        <v>42</v>
      </c>
      <c r="B67" s="234" t="s">
        <v>442</v>
      </c>
      <c r="C67" s="241" t="s">
        <v>160</v>
      </c>
      <c r="D67" s="234"/>
      <c r="E67" s="235"/>
      <c r="F67" s="235" t="s">
        <v>547</v>
      </c>
      <c r="G67" s="233" t="s">
        <v>443</v>
      </c>
      <c r="H67" s="235"/>
      <c r="I67" s="235">
        <v>1</v>
      </c>
      <c r="J67" s="235">
        <f t="shared" si="4"/>
        <v>1</v>
      </c>
      <c r="K67" s="220"/>
    </row>
    <row r="68" spans="1:11" ht="21" customHeight="1">
      <c r="A68" s="385">
        <v>43</v>
      </c>
      <c r="B68" s="234" t="s">
        <v>444</v>
      </c>
      <c r="C68" s="241" t="s">
        <v>160</v>
      </c>
      <c r="D68" s="234"/>
      <c r="E68" s="235"/>
      <c r="F68" s="235" t="s">
        <v>547</v>
      </c>
      <c r="G68" s="233" t="s">
        <v>445</v>
      </c>
      <c r="H68" s="235"/>
      <c r="I68" s="235">
        <v>1</v>
      </c>
      <c r="J68" s="235">
        <f t="shared" si="4"/>
        <v>1</v>
      </c>
      <c r="K68" s="220"/>
    </row>
    <row r="69" spans="1:11" ht="21">
      <c r="A69" s="385">
        <v>44</v>
      </c>
      <c r="B69" s="234" t="s">
        <v>447</v>
      </c>
      <c r="C69" s="241" t="s">
        <v>160</v>
      </c>
      <c r="D69" s="234"/>
      <c r="E69" s="235"/>
      <c r="F69" s="235" t="s">
        <v>547</v>
      </c>
      <c r="G69" s="234" t="s">
        <v>446</v>
      </c>
      <c r="H69" s="235"/>
      <c r="I69" s="235">
        <v>1</v>
      </c>
      <c r="J69" s="235">
        <f t="shared" si="4"/>
        <v>1</v>
      </c>
      <c r="K69" s="220"/>
    </row>
    <row r="70" spans="2:11" ht="26.25">
      <c r="B70" s="512" t="s">
        <v>318</v>
      </c>
      <c r="C70" s="512"/>
      <c r="D70" s="512"/>
      <c r="E70" s="512"/>
      <c r="F70" s="512"/>
      <c r="G70" s="512"/>
      <c r="H70" s="512"/>
      <c r="I70" s="512"/>
      <c r="J70" s="512"/>
      <c r="K70" s="512"/>
    </row>
    <row r="71" spans="2:11" ht="23.25">
      <c r="B71" s="258"/>
      <c r="C71" s="379"/>
      <c r="D71" s="258"/>
      <c r="E71" s="258"/>
      <c r="F71" s="258"/>
      <c r="G71" s="258"/>
      <c r="H71" s="258"/>
      <c r="I71" s="491" t="s">
        <v>657</v>
      </c>
      <c r="J71" s="491"/>
      <c r="K71" s="491"/>
    </row>
    <row r="72" spans="1:11" ht="23.25" customHeight="1">
      <c r="A72" s="531" t="s">
        <v>166</v>
      </c>
      <c r="B72" s="510" t="s">
        <v>131</v>
      </c>
      <c r="C72" s="510" t="s">
        <v>254</v>
      </c>
      <c r="D72" s="513" t="s">
        <v>282</v>
      </c>
      <c r="E72" s="514"/>
      <c r="F72" s="515"/>
      <c r="G72" s="510" t="s">
        <v>283</v>
      </c>
      <c r="H72" s="516" t="s">
        <v>284</v>
      </c>
      <c r="I72" s="517"/>
      <c r="J72" s="518"/>
      <c r="K72" s="510" t="s">
        <v>252</v>
      </c>
    </row>
    <row r="73" spans="1:11" ht="23.25" customHeight="1">
      <c r="A73" s="532"/>
      <c r="B73" s="511"/>
      <c r="C73" s="511"/>
      <c r="D73" s="384" t="s">
        <v>285</v>
      </c>
      <c r="E73" s="384" t="s">
        <v>286</v>
      </c>
      <c r="F73" s="384" t="s">
        <v>287</v>
      </c>
      <c r="G73" s="511"/>
      <c r="H73" s="70" t="s">
        <v>288</v>
      </c>
      <c r="I73" s="70" t="s">
        <v>289</v>
      </c>
      <c r="J73" s="70" t="s">
        <v>245</v>
      </c>
      <c r="K73" s="511"/>
    </row>
    <row r="74" spans="1:11" ht="63">
      <c r="A74" s="385">
        <v>45</v>
      </c>
      <c r="B74" s="234" t="s">
        <v>161</v>
      </c>
      <c r="C74" s="235" t="s">
        <v>160</v>
      </c>
      <c r="D74" s="234"/>
      <c r="E74" s="235"/>
      <c r="F74" s="235" t="s">
        <v>547</v>
      </c>
      <c r="G74" s="233" t="s">
        <v>602</v>
      </c>
      <c r="H74" s="235">
        <v>1</v>
      </c>
      <c r="I74" s="235"/>
      <c r="J74" s="235">
        <f>SUM(H74:I74)</f>
        <v>1</v>
      </c>
      <c r="K74" s="220"/>
    </row>
    <row r="75" spans="1:11" ht="42">
      <c r="A75" s="385">
        <v>46</v>
      </c>
      <c r="B75" s="234" t="s">
        <v>162</v>
      </c>
      <c r="C75" s="235" t="s">
        <v>160</v>
      </c>
      <c r="D75" s="234"/>
      <c r="E75" s="235"/>
      <c r="F75" s="235" t="s">
        <v>547</v>
      </c>
      <c r="G75" s="233" t="s">
        <v>603</v>
      </c>
      <c r="H75" s="235">
        <v>1</v>
      </c>
      <c r="I75" s="235"/>
      <c r="J75" s="235">
        <f>SUM(H75:I75)</f>
        <v>1</v>
      </c>
      <c r="K75" s="220"/>
    </row>
    <row r="76" spans="1:11" ht="21">
      <c r="A76" s="386">
        <v>47</v>
      </c>
      <c r="B76" s="230" t="s">
        <v>456</v>
      </c>
      <c r="C76" s="231" t="s">
        <v>163</v>
      </c>
      <c r="D76" s="230"/>
      <c r="E76" s="231"/>
      <c r="F76" s="231" t="s">
        <v>547</v>
      </c>
      <c r="G76" s="240" t="s">
        <v>455</v>
      </c>
      <c r="H76" s="231"/>
      <c r="I76" s="231">
        <v>1</v>
      </c>
      <c r="J76" s="231">
        <f>SUM(H76:I76)</f>
        <v>1</v>
      </c>
      <c r="K76" s="232"/>
    </row>
    <row r="77" spans="1:11" ht="21">
      <c r="A77" s="394"/>
      <c r="B77" s="230"/>
      <c r="C77" s="231"/>
      <c r="D77" s="230"/>
      <c r="E77" s="231"/>
      <c r="F77" s="231"/>
      <c r="G77" s="234" t="s">
        <v>461</v>
      </c>
      <c r="H77" s="231"/>
      <c r="I77" s="231"/>
      <c r="J77" s="231"/>
      <c r="K77" s="232"/>
    </row>
    <row r="78" spans="1:11" ht="42">
      <c r="A78" s="387"/>
      <c r="B78" s="240"/>
      <c r="C78" s="241"/>
      <c r="D78" s="240"/>
      <c r="E78" s="241"/>
      <c r="F78" s="241"/>
      <c r="G78" s="233" t="s">
        <v>468</v>
      </c>
      <c r="H78" s="241"/>
      <c r="I78" s="241"/>
      <c r="J78" s="241"/>
      <c r="K78" s="243"/>
    </row>
    <row r="79" spans="1:11" ht="21">
      <c r="A79" s="386">
        <v>48</v>
      </c>
      <c r="B79" s="237" t="s">
        <v>457</v>
      </c>
      <c r="C79" s="238" t="s">
        <v>163</v>
      </c>
      <c r="D79" s="237"/>
      <c r="E79" s="238" t="s">
        <v>547</v>
      </c>
      <c r="F79" s="238"/>
      <c r="G79" s="234" t="s">
        <v>455</v>
      </c>
      <c r="H79" s="238"/>
      <c r="I79" s="238">
        <v>1</v>
      </c>
      <c r="J79" s="238">
        <f>SUM(H79:I79)</f>
        <v>1</v>
      </c>
      <c r="K79" s="239"/>
    </row>
    <row r="80" spans="1:11" ht="42">
      <c r="A80" s="387"/>
      <c r="B80" s="240"/>
      <c r="C80" s="241"/>
      <c r="D80" s="240"/>
      <c r="E80" s="241"/>
      <c r="F80" s="241"/>
      <c r="G80" s="233" t="s">
        <v>468</v>
      </c>
      <c r="H80" s="241"/>
      <c r="I80" s="241"/>
      <c r="J80" s="241"/>
      <c r="K80" s="243"/>
    </row>
    <row r="81" spans="1:11" ht="63">
      <c r="A81" s="385">
        <v>49</v>
      </c>
      <c r="B81" s="234" t="s">
        <v>458</v>
      </c>
      <c r="C81" s="235" t="s">
        <v>163</v>
      </c>
      <c r="D81" s="234"/>
      <c r="E81" s="235" t="s">
        <v>547</v>
      </c>
      <c r="F81" s="235"/>
      <c r="G81" s="233" t="s">
        <v>459</v>
      </c>
      <c r="H81" s="235"/>
      <c r="I81" s="235">
        <v>1</v>
      </c>
      <c r="J81" s="235">
        <f>SUM(H81:I81)</f>
        <v>1</v>
      </c>
      <c r="K81" s="220"/>
    </row>
    <row r="82" spans="1:11" ht="42">
      <c r="A82" s="385">
        <v>50</v>
      </c>
      <c r="B82" s="234" t="s">
        <v>545</v>
      </c>
      <c r="C82" s="235" t="s">
        <v>163</v>
      </c>
      <c r="D82" s="234"/>
      <c r="E82" s="235"/>
      <c r="F82" s="235" t="s">
        <v>547</v>
      </c>
      <c r="G82" s="233" t="s">
        <v>460</v>
      </c>
      <c r="H82" s="235"/>
      <c r="I82" s="235">
        <v>1</v>
      </c>
      <c r="J82" s="235">
        <f>SUM(H82:I82)</f>
        <v>1</v>
      </c>
      <c r="K82" s="220"/>
    </row>
    <row r="83" spans="2:11" ht="26.25">
      <c r="B83" s="512" t="s">
        <v>318</v>
      </c>
      <c r="C83" s="512"/>
      <c r="D83" s="512"/>
      <c r="E83" s="512"/>
      <c r="F83" s="512"/>
      <c r="G83" s="512"/>
      <c r="H83" s="512"/>
      <c r="I83" s="512"/>
      <c r="J83" s="512"/>
      <c r="K83" s="512"/>
    </row>
    <row r="84" spans="2:11" ht="23.25">
      <c r="B84" s="258"/>
      <c r="C84" s="379"/>
      <c r="D84" s="258"/>
      <c r="E84" s="258"/>
      <c r="F84" s="258"/>
      <c r="G84" s="258"/>
      <c r="H84" s="258"/>
      <c r="I84" s="491" t="s">
        <v>658</v>
      </c>
      <c r="J84" s="491"/>
      <c r="K84" s="491"/>
    </row>
    <row r="85" spans="1:11" ht="23.25" customHeight="1">
      <c r="A85" s="531" t="s">
        <v>166</v>
      </c>
      <c r="B85" s="510" t="s">
        <v>131</v>
      </c>
      <c r="C85" s="510" t="s">
        <v>254</v>
      </c>
      <c r="D85" s="513" t="s">
        <v>282</v>
      </c>
      <c r="E85" s="514"/>
      <c r="F85" s="515"/>
      <c r="G85" s="510" t="s">
        <v>283</v>
      </c>
      <c r="H85" s="516" t="s">
        <v>284</v>
      </c>
      <c r="I85" s="517"/>
      <c r="J85" s="518"/>
      <c r="K85" s="510" t="s">
        <v>252</v>
      </c>
    </row>
    <row r="86" spans="1:11" ht="23.25" customHeight="1">
      <c r="A86" s="532"/>
      <c r="B86" s="511"/>
      <c r="C86" s="511"/>
      <c r="D86" s="384" t="s">
        <v>285</v>
      </c>
      <c r="E86" s="384" t="s">
        <v>286</v>
      </c>
      <c r="F86" s="384" t="s">
        <v>287</v>
      </c>
      <c r="G86" s="511"/>
      <c r="H86" s="70" t="s">
        <v>288</v>
      </c>
      <c r="I86" s="70" t="s">
        <v>289</v>
      </c>
      <c r="J86" s="70" t="s">
        <v>245</v>
      </c>
      <c r="K86" s="511"/>
    </row>
    <row r="87" spans="1:11" ht="21">
      <c r="A87" s="386">
        <v>51</v>
      </c>
      <c r="B87" s="237" t="s">
        <v>462</v>
      </c>
      <c r="C87" s="238" t="s">
        <v>163</v>
      </c>
      <c r="D87" s="237"/>
      <c r="E87" s="238"/>
      <c r="F87" s="238" t="s">
        <v>547</v>
      </c>
      <c r="G87" s="233" t="s">
        <v>463</v>
      </c>
      <c r="H87" s="238"/>
      <c r="I87" s="238">
        <v>1</v>
      </c>
      <c r="J87" s="238">
        <f>SUM(H87:I87)</f>
        <v>1</v>
      </c>
      <c r="K87" s="239"/>
    </row>
    <row r="88" spans="1:11" ht="21">
      <c r="A88" s="387"/>
      <c r="B88" s="240"/>
      <c r="C88" s="241"/>
      <c r="D88" s="240"/>
      <c r="E88" s="241"/>
      <c r="F88" s="241"/>
      <c r="G88" s="233" t="s">
        <v>469</v>
      </c>
      <c r="H88" s="241"/>
      <c r="I88" s="241"/>
      <c r="J88" s="241"/>
      <c r="K88" s="243"/>
    </row>
    <row r="89" spans="1:11" ht="42">
      <c r="A89" s="385">
        <v>52</v>
      </c>
      <c r="B89" s="234" t="s">
        <v>464</v>
      </c>
      <c r="C89" s="235" t="s">
        <v>163</v>
      </c>
      <c r="D89" s="234"/>
      <c r="E89" s="235" t="s">
        <v>547</v>
      </c>
      <c r="F89" s="235"/>
      <c r="G89" s="233" t="s">
        <v>465</v>
      </c>
      <c r="H89" s="235"/>
      <c r="I89" s="235">
        <v>1</v>
      </c>
      <c r="J89" s="235">
        <f>SUM(H89:I89)</f>
        <v>1</v>
      </c>
      <c r="K89" s="220"/>
    </row>
    <row r="90" spans="1:11" ht="42">
      <c r="A90" s="385">
        <v>53</v>
      </c>
      <c r="B90" s="234" t="s">
        <v>467</v>
      </c>
      <c r="C90" s="235" t="s">
        <v>163</v>
      </c>
      <c r="D90" s="234"/>
      <c r="E90" s="235"/>
      <c r="F90" s="235" t="s">
        <v>547</v>
      </c>
      <c r="G90" s="233" t="s">
        <v>466</v>
      </c>
      <c r="H90" s="235"/>
      <c r="I90" s="235">
        <v>1</v>
      </c>
      <c r="J90" s="235">
        <f>SUM(H90:I90)</f>
        <v>1</v>
      </c>
      <c r="K90" s="220"/>
    </row>
    <row r="91" spans="1:11" ht="21">
      <c r="A91" s="385">
        <v>54</v>
      </c>
      <c r="B91" s="234" t="s">
        <v>471</v>
      </c>
      <c r="C91" s="235" t="s">
        <v>163</v>
      </c>
      <c r="D91" s="234"/>
      <c r="E91" s="235" t="s">
        <v>547</v>
      </c>
      <c r="F91" s="235"/>
      <c r="G91" s="233" t="s">
        <v>470</v>
      </c>
      <c r="H91" s="235"/>
      <c r="I91" s="235">
        <v>1</v>
      </c>
      <c r="J91" s="235">
        <f>SUM(H91:I91)</f>
        <v>1</v>
      </c>
      <c r="K91" s="220"/>
    </row>
    <row r="92" spans="1:11" ht="42">
      <c r="A92" s="386">
        <v>55</v>
      </c>
      <c r="B92" s="237" t="s">
        <v>132</v>
      </c>
      <c r="C92" s="238" t="s">
        <v>163</v>
      </c>
      <c r="D92" s="237"/>
      <c r="E92" s="238"/>
      <c r="F92" s="238" t="s">
        <v>547</v>
      </c>
      <c r="G92" s="233" t="s">
        <v>594</v>
      </c>
      <c r="H92" s="238">
        <v>1</v>
      </c>
      <c r="I92" s="238"/>
      <c r="J92" s="238">
        <f>SUM(H92:I92)</f>
        <v>1</v>
      </c>
      <c r="K92" s="239"/>
    </row>
    <row r="93" spans="1:11" ht="42">
      <c r="A93" s="387"/>
      <c r="B93" s="240"/>
      <c r="C93" s="241"/>
      <c r="D93" s="240"/>
      <c r="E93" s="241"/>
      <c r="F93" s="241"/>
      <c r="G93" s="233" t="s">
        <v>595</v>
      </c>
      <c r="H93" s="241"/>
      <c r="I93" s="241"/>
      <c r="J93" s="241"/>
      <c r="K93" s="243"/>
    </row>
    <row r="94" spans="1:11" ht="88.5" customHeight="1">
      <c r="A94" s="385">
        <v>56</v>
      </c>
      <c r="B94" s="234" t="s">
        <v>133</v>
      </c>
      <c r="C94" s="235" t="s">
        <v>163</v>
      </c>
      <c r="D94" s="234"/>
      <c r="E94" s="235"/>
      <c r="F94" s="235" t="s">
        <v>547</v>
      </c>
      <c r="G94" s="233" t="s">
        <v>596</v>
      </c>
      <c r="H94" s="235">
        <v>1</v>
      </c>
      <c r="I94" s="235"/>
      <c r="J94" s="235">
        <f>SUM(H94:I94)</f>
        <v>1</v>
      </c>
      <c r="K94" s="220"/>
    </row>
    <row r="95" spans="1:11" ht="32.25" customHeight="1">
      <c r="A95" s="386">
        <v>57</v>
      </c>
      <c r="B95" s="237" t="s">
        <v>134</v>
      </c>
      <c r="C95" s="238" t="s">
        <v>163</v>
      </c>
      <c r="D95" s="237"/>
      <c r="E95" s="238"/>
      <c r="F95" s="238" t="s">
        <v>547</v>
      </c>
      <c r="G95" s="233" t="s">
        <v>597</v>
      </c>
      <c r="H95" s="238">
        <v>1</v>
      </c>
      <c r="I95" s="238"/>
      <c r="J95" s="238">
        <f>SUM(H95:I95)</f>
        <v>1</v>
      </c>
      <c r="K95" s="239"/>
    </row>
    <row r="96" spans="1:11" ht="42">
      <c r="A96" s="387"/>
      <c r="B96" s="240"/>
      <c r="C96" s="241"/>
      <c r="D96" s="240"/>
      <c r="E96" s="241"/>
      <c r="F96" s="241"/>
      <c r="G96" s="233" t="s">
        <v>598</v>
      </c>
      <c r="H96" s="241"/>
      <c r="I96" s="241"/>
      <c r="J96" s="241"/>
      <c r="K96" s="243"/>
    </row>
    <row r="97" spans="2:11" ht="26.25" customHeight="1">
      <c r="B97" s="512" t="s">
        <v>318</v>
      </c>
      <c r="C97" s="512"/>
      <c r="D97" s="512"/>
      <c r="E97" s="512"/>
      <c r="F97" s="512"/>
      <c r="G97" s="512"/>
      <c r="H97" s="512"/>
      <c r="I97" s="512"/>
      <c r="J97" s="343"/>
      <c r="K97" s="343"/>
    </row>
    <row r="98" spans="2:11" ht="23.25">
      <c r="B98" s="258"/>
      <c r="C98" s="379"/>
      <c r="D98" s="258"/>
      <c r="E98" s="258"/>
      <c r="F98" s="258"/>
      <c r="G98" s="258"/>
      <c r="H98" s="258"/>
      <c r="I98" s="491" t="s">
        <v>651</v>
      </c>
      <c r="J98" s="491"/>
      <c r="K98" s="491"/>
    </row>
    <row r="99" spans="1:11" ht="23.25" customHeight="1">
      <c r="A99" s="533" t="s">
        <v>166</v>
      </c>
      <c r="B99" s="510" t="s">
        <v>131</v>
      </c>
      <c r="C99" s="510" t="s">
        <v>254</v>
      </c>
      <c r="D99" s="513" t="s">
        <v>282</v>
      </c>
      <c r="E99" s="514"/>
      <c r="F99" s="515"/>
      <c r="G99" s="510" t="s">
        <v>283</v>
      </c>
      <c r="H99" s="516" t="s">
        <v>284</v>
      </c>
      <c r="I99" s="517"/>
      <c r="J99" s="518"/>
      <c r="K99" s="510" t="s">
        <v>252</v>
      </c>
    </row>
    <row r="100" spans="1:11" ht="23.25" customHeight="1">
      <c r="A100" s="533"/>
      <c r="B100" s="511"/>
      <c r="C100" s="511"/>
      <c r="D100" s="384" t="s">
        <v>285</v>
      </c>
      <c r="E100" s="384" t="s">
        <v>286</v>
      </c>
      <c r="F100" s="384" t="s">
        <v>287</v>
      </c>
      <c r="G100" s="511"/>
      <c r="H100" s="70" t="s">
        <v>288</v>
      </c>
      <c r="I100" s="70" t="s">
        <v>289</v>
      </c>
      <c r="J100" s="70" t="s">
        <v>245</v>
      </c>
      <c r="K100" s="511"/>
    </row>
    <row r="101" spans="1:11" ht="63">
      <c r="A101" s="385"/>
      <c r="B101" s="234"/>
      <c r="C101" s="235"/>
      <c r="D101" s="234"/>
      <c r="E101" s="235"/>
      <c r="F101" s="235"/>
      <c r="G101" s="233" t="s">
        <v>599</v>
      </c>
      <c r="H101" s="235"/>
      <c r="I101" s="235"/>
      <c r="J101" s="235"/>
      <c r="K101" s="220"/>
    </row>
    <row r="102" spans="1:11" ht="23.25" customHeight="1">
      <c r="A102" s="380"/>
      <c r="B102" s="388" t="s">
        <v>245</v>
      </c>
      <c r="C102" s="389"/>
      <c r="D102" s="390"/>
      <c r="E102" s="390"/>
      <c r="F102" s="390"/>
      <c r="G102" s="391"/>
      <c r="H102" s="346">
        <f>SUM(H8:H101)</f>
        <v>28</v>
      </c>
      <c r="I102" s="346">
        <f>SUM(I8:I101)</f>
        <v>29</v>
      </c>
      <c r="J102" s="346">
        <f>SUM(J8:J101)</f>
        <v>57</v>
      </c>
      <c r="K102" s="346"/>
    </row>
    <row r="103" spans="1:11" ht="23.25">
      <c r="A103" s="380"/>
      <c r="B103" s="392" t="s">
        <v>319</v>
      </c>
      <c r="C103" s="382"/>
      <c r="D103" s="392"/>
      <c r="E103" s="392"/>
      <c r="F103" s="392"/>
      <c r="G103" s="392"/>
      <c r="H103" s="381"/>
      <c r="I103" s="381"/>
      <c r="J103" s="381"/>
      <c r="K103" s="383"/>
    </row>
    <row r="104" spans="2:11" ht="23.25" customHeight="1">
      <c r="B104" s="520" t="s">
        <v>395</v>
      </c>
      <c r="C104" s="520"/>
      <c r="D104" s="520"/>
      <c r="E104" s="520"/>
      <c r="F104" s="520"/>
      <c r="G104" s="520"/>
      <c r="H104" s="71"/>
      <c r="I104" s="71"/>
      <c r="J104" s="71"/>
      <c r="K104" s="333"/>
    </row>
    <row r="105" spans="2:11" ht="23.25" customHeight="1">
      <c r="B105" s="519" t="s">
        <v>290</v>
      </c>
      <c r="C105" s="519"/>
      <c r="D105" s="519"/>
      <c r="E105" s="519"/>
      <c r="F105" s="72"/>
      <c r="G105" s="72"/>
      <c r="H105" s="72"/>
      <c r="I105" s="72"/>
      <c r="J105" s="72"/>
      <c r="K105" s="334"/>
    </row>
  </sheetData>
  <sheetProtection/>
  <mergeCells count="84">
    <mergeCell ref="A85:A86"/>
    <mergeCell ref="A99:A100"/>
    <mergeCell ref="A30:A31"/>
    <mergeCell ref="A45:A46"/>
    <mergeCell ref="A58:A59"/>
    <mergeCell ref="A72:A73"/>
    <mergeCell ref="H30:J30"/>
    <mergeCell ref="A6:A7"/>
    <mergeCell ref="A16:A17"/>
    <mergeCell ref="K6:K7"/>
    <mergeCell ref="I15:K15"/>
    <mergeCell ref="B6:B7"/>
    <mergeCell ref="D6:F6"/>
    <mergeCell ref="G6:G7"/>
    <mergeCell ref="C6:C7"/>
    <mergeCell ref="H6:J6"/>
    <mergeCell ref="A4:K4"/>
    <mergeCell ref="I44:K44"/>
    <mergeCell ref="K30:K31"/>
    <mergeCell ref="I57:K57"/>
    <mergeCell ref="B43:I43"/>
    <mergeCell ref="J43:K43"/>
    <mergeCell ref="B45:B46"/>
    <mergeCell ref="D45:F45"/>
    <mergeCell ref="G45:G46"/>
    <mergeCell ref="B30:B31"/>
    <mergeCell ref="C30:C31"/>
    <mergeCell ref="J28:K28"/>
    <mergeCell ref="D30:F30"/>
    <mergeCell ref="G30:G31"/>
    <mergeCell ref="I29:K29"/>
    <mergeCell ref="J1:K1"/>
    <mergeCell ref="E5:K5"/>
    <mergeCell ref="B1:I1"/>
    <mergeCell ref="I2:K2"/>
    <mergeCell ref="A3:K3"/>
    <mergeCell ref="B28:I28"/>
    <mergeCell ref="B70:I70"/>
    <mergeCell ref="J70:K70"/>
    <mergeCell ref="B72:B73"/>
    <mergeCell ref="D72:F72"/>
    <mergeCell ref="G72:G73"/>
    <mergeCell ref="K72:K73"/>
    <mergeCell ref="C72:C73"/>
    <mergeCell ref="H72:J72"/>
    <mergeCell ref="I71:K71"/>
    <mergeCell ref="B14:I14"/>
    <mergeCell ref="J14:K14"/>
    <mergeCell ref="B16:B17"/>
    <mergeCell ref="D16:F16"/>
    <mergeCell ref="G16:G17"/>
    <mergeCell ref="K16:K17"/>
    <mergeCell ref="C16:C17"/>
    <mergeCell ref="H16:J16"/>
    <mergeCell ref="K45:K46"/>
    <mergeCell ref="C45:C46"/>
    <mergeCell ref="B56:I56"/>
    <mergeCell ref="J56:K56"/>
    <mergeCell ref="H45:J45"/>
    <mergeCell ref="B105:E105"/>
    <mergeCell ref="B104:G104"/>
    <mergeCell ref="B58:B59"/>
    <mergeCell ref="D58:F58"/>
    <mergeCell ref="G58:G59"/>
    <mergeCell ref="K58:K59"/>
    <mergeCell ref="C58:C59"/>
    <mergeCell ref="H58:J58"/>
    <mergeCell ref="B83:I83"/>
    <mergeCell ref="J83:K83"/>
    <mergeCell ref="B85:B86"/>
    <mergeCell ref="D85:F85"/>
    <mergeCell ref="G85:G86"/>
    <mergeCell ref="K85:K86"/>
    <mergeCell ref="C85:C86"/>
    <mergeCell ref="I84:K84"/>
    <mergeCell ref="H85:J85"/>
    <mergeCell ref="K99:K100"/>
    <mergeCell ref="B97:I97"/>
    <mergeCell ref="B99:B100"/>
    <mergeCell ref="D99:F99"/>
    <mergeCell ref="G99:G100"/>
    <mergeCell ref="I98:K98"/>
    <mergeCell ref="C99:C100"/>
    <mergeCell ref="H99:J99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Footer>&amp;Cหน้า 5-&amp;P</oddFooter>
  </headerFooter>
  <rowBreaks count="7" manualBreakCount="7">
    <brk id="13" max="255" man="1"/>
    <brk id="27" max="255" man="1"/>
    <brk id="42" max="255" man="1"/>
    <brk id="55" max="255" man="1"/>
    <brk id="69" max="255" man="1"/>
    <brk id="82" max="255" man="1"/>
    <brk id="9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81"/>
  <sheetViews>
    <sheetView view="pageBreakPreview" zoomScale="80" zoomScaleNormal="80" zoomScaleSheetLayoutView="80" zoomScalePageLayoutView="0" workbookViewId="0" topLeftCell="A10">
      <selection activeCell="H26" sqref="H26:J26"/>
    </sheetView>
  </sheetViews>
  <sheetFormatPr defaultColWidth="9.140625" defaultRowHeight="21.75"/>
  <cols>
    <col min="1" max="1" width="6.140625" style="378" customWidth="1"/>
    <col min="2" max="2" width="26.421875" style="0" customWidth="1"/>
    <col min="3" max="3" width="13.28125" style="331" customWidth="1"/>
    <col min="4" max="4" width="6.00390625" style="0" customWidth="1"/>
    <col min="5" max="5" width="6.57421875" style="0" customWidth="1"/>
    <col min="6" max="6" width="6.00390625" style="0" customWidth="1"/>
    <col min="7" max="7" width="40.57421875" style="0" customWidth="1"/>
    <col min="9" max="9" width="11.00390625" style="0" customWidth="1"/>
    <col min="10" max="10" width="9.421875" style="0" customWidth="1"/>
    <col min="11" max="11" width="16.421875" style="0" customWidth="1"/>
  </cols>
  <sheetData>
    <row r="1" spans="2:11" ht="26.25">
      <c r="B1" s="538" t="s">
        <v>318</v>
      </c>
      <c r="C1" s="538"/>
      <c r="D1" s="538"/>
      <c r="E1" s="538"/>
      <c r="F1" s="538"/>
      <c r="G1" s="538"/>
      <c r="H1" s="538"/>
      <c r="I1" s="538"/>
      <c r="J1" s="512"/>
      <c r="K1" s="512"/>
    </row>
    <row r="2" spans="2:11" ht="26.25" customHeight="1">
      <c r="B2" s="2"/>
      <c r="C2" s="74"/>
      <c r="D2" s="2"/>
      <c r="E2" s="2"/>
      <c r="F2" s="2"/>
      <c r="G2" s="2"/>
      <c r="H2" s="524" t="s">
        <v>661</v>
      </c>
      <c r="I2" s="524"/>
      <c r="J2" s="524"/>
      <c r="K2" s="524"/>
    </row>
    <row r="3" spans="1:11" ht="26.25" customHeight="1">
      <c r="A3" s="525" t="s">
        <v>80</v>
      </c>
      <c r="B3" s="526"/>
      <c r="C3" s="526"/>
      <c r="D3" s="526"/>
      <c r="E3" s="526"/>
      <c r="F3" s="526"/>
      <c r="G3" s="526"/>
      <c r="H3" s="526"/>
      <c r="I3" s="526"/>
      <c r="J3" s="526"/>
      <c r="K3" s="527"/>
    </row>
    <row r="4" spans="1:11" ht="26.25">
      <c r="A4" s="539" t="s">
        <v>530</v>
      </c>
      <c r="B4" s="540"/>
      <c r="C4" s="540"/>
      <c r="D4" s="540"/>
      <c r="E4" s="540"/>
      <c r="F4" s="540"/>
      <c r="G4" s="540"/>
      <c r="H4" s="540"/>
      <c r="I4" s="540"/>
      <c r="J4" s="540"/>
      <c r="K4" s="541"/>
    </row>
    <row r="5" spans="1:11" ht="23.25">
      <c r="A5" s="380"/>
      <c r="B5" s="33" t="s">
        <v>306</v>
      </c>
      <c r="C5" s="75"/>
      <c r="D5" s="33"/>
      <c r="E5" s="409" t="s">
        <v>280</v>
      </c>
      <c r="F5" s="409"/>
      <c r="G5" s="409"/>
      <c r="H5" s="409"/>
      <c r="I5" s="409"/>
      <c r="J5" s="409"/>
      <c r="K5" s="410"/>
    </row>
    <row r="6" spans="1:11" ht="23.25" customHeight="1">
      <c r="A6" s="533" t="s">
        <v>166</v>
      </c>
      <c r="B6" s="510" t="s">
        <v>131</v>
      </c>
      <c r="C6" s="510" t="s">
        <v>254</v>
      </c>
      <c r="D6" s="534" t="s">
        <v>282</v>
      </c>
      <c r="E6" s="535"/>
      <c r="F6" s="536"/>
      <c r="G6" s="444" t="s">
        <v>283</v>
      </c>
      <c r="H6" s="516" t="s">
        <v>284</v>
      </c>
      <c r="I6" s="517"/>
      <c r="J6" s="518"/>
      <c r="K6" s="510" t="s">
        <v>252</v>
      </c>
    </row>
    <row r="7" spans="1:11" ht="23.25" customHeight="1">
      <c r="A7" s="533"/>
      <c r="B7" s="511"/>
      <c r="C7" s="511"/>
      <c r="D7" s="69" t="s">
        <v>285</v>
      </c>
      <c r="E7" s="69" t="s">
        <v>286</v>
      </c>
      <c r="F7" s="69" t="s">
        <v>287</v>
      </c>
      <c r="G7" s="537"/>
      <c r="H7" s="70" t="s">
        <v>288</v>
      </c>
      <c r="I7" s="70" t="s">
        <v>289</v>
      </c>
      <c r="J7" s="70" t="s">
        <v>245</v>
      </c>
      <c r="K7" s="511"/>
    </row>
    <row r="8" spans="1:11" ht="69.75" customHeight="1">
      <c r="A8" s="385">
        <v>1</v>
      </c>
      <c r="B8" s="240" t="s">
        <v>573</v>
      </c>
      <c r="C8" s="241" t="s">
        <v>135</v>
      </c>
      <c r="D8" s="240"/>
      <c r="E8" s="241"/>
      <c r="F8" s="241" t="s">
        <v>547</v>
      </c>
      <c r="G8" s="244" t="s">
        <v>642</v>
      </c>
      <c r="H8" s="241"/>
      <c r="I8" s="241">
        <v>1</v>
      </c>
      <c r="J8" s="241">
        <f aca="true" t="shared" si="0" ref="J8:J13">SUM(H8:I8)</f>
        <v>1</v>
      </c>
      <c r="K8" s="243"/>
    </row>
    <row r="9" spans="1:11" ht="42">
      <c r="A9" s="385">
        <v>2</v>
      </c>
      <c r="B9" s="234" t="s">
        <v>574</v>
      </c>
      <c r="C9" s="241" t="s">
        <v>135</v>
      </c>
      <c r="D9" s="235"/>
      <c r="E9" s="236"/>
      <c r="F9" s="235" t="s">
        <v>547</v>
      </c>
      <c r="G9" s="233" t="s">
        <v>643</v>
      </c>
      <c r="H9" s="235">
        <v>1</v>
      </c>
      <c r="I9" s="235"/>
      <c r="J9" s="241">
        <f t="shared" si="0"/>
        <v>1</v>
      </c>
      <c r="K9" s="220"/>
    </row>
    <row r="10" spans="1:11" ht="63">
      <c r="A10" s="385">
        <v>3</v>
      </c>
      <c r="B10" s="234" t="s">
        <v>139</v>
      </c>
      <c r="C10" s="241" t="s">
        <v>135</v>
      </c>
      <c r="D10" s="234"/>
      <c r="E10" s="235"/>
      <c r="F10" s="235" t="s">
        <v>547</v>
      </c>
      <c r="G10" s="233" t="s">
        <v>550</v>
      </c>
      <c r="H10" s="235">
        <v>1</v>
      </c>
      <c r="I10" s="235"/>
      <c r="J10" s="241">
        <f t="shared" si="0"/>
        <v>1</v>
      </c>
      <c r="K10" s="220"/>
    </row>
    <row r="11" spans="1:11" ht="21.75">
      <c r="A11" s="385">
        <v>4</v>
      </c>
      <c r="B11" s="234" t="s">
        <v>575</v>
      </c>
      <c r="C11" s="241" t="s">
        <v>135</v>
      </c>
      <c r="D11" s="234"/>
      <c r="E11" s="235"/>
      <c r="F11" s="235" t="s">
        <v>547</v>
      </c>
      <c r="G11" s="234" t="s">
        <v>549</v>
      </c>
      <c r="H11" s="235">
        <v>1</v>
      </c>
      <c r="I11" s="235"/>
      <c r="J11" s="241">
        <f t="shared" si="0"/>
        <v>1</v>
      </c>
      <c r="K11" s="220"/>
    </row>
    <row r="12" spans="1:11" ht="42">
      <c r="A12" s="385">
        <v>5</v>
      </c>
      <c r="B12" s="234" t="s">
        <v>140</v>
      </c>
      <c r="C12" s="241" t="s">
        <v>135</v>
      </c>
      <c r="D12" s="234"/>
      <c r="E12" s="235"/>
      <c r="F12" s="235" t="s">
        <v>547</v>
      </c>
      <c r="G12" s="233" t="s">
        <v>551</v>
      </c>
      <c r="H12" s="235">
        <v>1</v>
      </c>
      <c r="I12" s="235"/>
      <c r="J12" s="241">
        <f t="shared" si="0"/>
        <v>1</v>
      </c>
      <c r="K12" s="220"/>
    </row>
    <row r="13" spans="1:11" ht="42">
      <c r="A13" s="385">
        <v>6</v>
      </c>
      <c r="B13" s="240" t="s">
        <v>137</v>
      </c>
      <c r="C13" s="241" t="s">
        <v>136</v>
      </c>
      <c r="D13" s="240"/>
      <c r="E13" s="241"/>
      <c r="F13" s="241" t="s">
        <v>547</v>
      </c>
      <c r="G13" s="242" t="s">
        <v>612</v>
      </c>
      <c r="H13" s="241">
        <v>1</v>
      </c>
      <c r="I13" s="241"/>
      <c r="J13" s="235">
        <f t="shared" si="0"/>
        <v>1</v>
      </c>
      <c r="K13" s="220"/>
    </row>
    <row r="14" spans="2:11" ht="26.25">
      <c r="B14" s="538" t="s">
        <v>318</v>
      </c>
      <c r="C14" s="538"/>
      <c r="D14" s="538"/>
      <c r="E14" s="538"/>
      <c r="F14" s="538"/>
      <c r="G14" s="538"/>
      <c r="H14" s="538"/>
      <c r="I14" s="538"/>
      <c r="J14" s="512"/>
      <c r="K14" s="512"/>
    </row>
    <row r="15" spans="2:11" ht="26.25" customHeight="1">
      <c r="B15" s="2"/>
      <c r="C15" s="74"/>
      <c r="D15" s="2"/>
      <c r="E15" s="2"/>
      <c r="F15" s="2"/>
      <c r="G15" s="2"/>
      <c r="H15" s="524" t="s">
        <v>662</v>
      </c>
      <c r="I15" s="524"/>
      <c r="J15" s="524"/>
      <c r="K15" s="524"/>
    </row>
    <row r="16" spans="1:11" ht="23.25" customHeight="1">
      <c r="A16" s="533" t="s">
        <v>166</v>
      </c>
      <c r="B16" s="510" t="s">
        <v>131</v>
      </c>
      <c r="C16" s="510" t="s">
        <v>254</v>
      </c>
      <c r="D16" s="534" t="s">
        <v>282</v>
      </c>
      <c r="E16" s="535"/>
      <c r="F16" s="536"/>
      <c r="G16" s="444" t="s">
        <v>283</v>
      </c>
      <c r="H16" s="516" t="s">
        <v>284</v>
      </c>
      <c r="I16" s="517"/>
      <c r="J16" s="518"/>
      <c r="K16" s="510" t="s">
        <v>252</v>
      </c>
    </row>
    <row r="17" spans="1:11" ht="23.25" customHeight="1">
      <c r="A17" s="533"/>
      <c r="B17" s="511"/>
      <c r="C17" s="511"/>
      <c r="D17" s="69" t="s">
        <v>285</v>
      </c>
      <c r="E17" s="69" t="s">
        <v>286</v>
      </c>
      <c r="F17" s="69" t="s">
        <v>287</v>
      </c>
      <c r="G17" s="537"/>
      <c r="H17" s="70" t="s">
        <v>288</v>
      </c>
      <c r="I17" s="70" t="s">
        <v>289</v>
      </c>
      <c r="J17" s="70" t="s">
        <v>245</v>
      </c>
      <c r="K17" s="511"/>
    </row>
    <row r="18" spans="1:11" ht="42">
      <c r="A18" s="385">
        <v>7</v>
      </c>
      <c r="B18" s="234" t="s">
        <v>141</v>
      </c>
      <c r="C18" s="235" t="s">
        <v>136</v>
      </c>
      <c r="D18" s="234"/>
      <c r="E18" s="235"/>
      <c r="F18" s="235" t="s">
        <v>547</v>
      </c>
      <c r="G18" s="233" t="s">
        <v>554</v>
      </c>
      <c r="H18" s="235">
        <v>1</v>
      </c>
      <c r="I18" s="235"/>
      <c r="J18" s="235">
        <f aca="true" t="shared" si="1" ref="J18:J23">SUM(H18:I18)</f>
        <v>1</v>
      </c>
      <c r="K18" s="220"/>
    </row>
    <row r="19" spans="1:11" ht="42">
      <c r="A19" s="385">
        <v>8</v>
      </c>
      <c r="B19" s="234" t="s">
        <v>142</v>
      </c>
      <c r="C19" s="235" t="s">
        <v>136</v>
      </c>
      <c r="D19" s="234"/>
      <c r="E19" s="235"/>
      <c r="F19" s="235" t="s">
        <v>547</v>
      </c>
      <c r="G19" s="233" t="s">
        <v>659</v>
      </c>
      <c r="H19" s="235">
        <v>1</v>
      </c>
      <c r="I19" s="235"/>
      <c r="J19" s="235">
        <f t="shared" si="1"/>
        <v>1</v>
      </c>
      <c r="K19" s="220"/>
    </row>
    <row r="20" spans="1:11" ht="84">
      <c r="A20" s="385">
        <v>9</v>
      </c>
      <c r="B20" s="234" t="s">
        <v>143</v>
      </c>
      <c r="C20" s="235" t="s">
        <v>136</v>
      </c>
      <c r="D20" s="234"/>
      <c r="E20" s="235"/>
      <c r="F20" s="235" t="s">
        <v>547</v>
      </c>
      <c r="G20" s="233" t="s">
        <v>613</v>
      </c>
      <c r="H20" s="235">
        <v>1</v>
      </c>
      <c r="I20" s="235"/>
      <c r="J20" s="235">
        <f t="shared" si="1"/>
        <v>1</v>
      </c>
      <c r="K20" s="220"/>
    </row>
    <row r="21" spans="1:11" ht="42">
      <c r="A21" s="385">
        <v>10</v>
      </c>
      <c r="B21" s="234" t="s">
        <v>145</v>
      </c>
      <c r="C21" s="235" t="s">
        <v>136</v>
      </c>
      <c r="D21" s="234"/>
      <c r="E21" s="235" t="s">
        <v>547</v>
      </c>
      <c r="F21" s="235"/>
      <c r="G21" s="233" t="s">
        <v>614</v>
      </c>
      <c r="H21" s="235">
        <v>1</v>
      </c>
      <c r="I21" s="235"/>
      <c r="J21" s="235">
        <f t="shared" si="1"/>
        <v>1</v>
      </c>
      <c r="K21" s="220"/>
    </row>
    <row r="22" spans="1:11" ht="66" customHeight="1">
      <c r="A22" s="385">
        <v>11</v>
      </c>
      <c r="B22" s="237" t="s">
        <v>428</v>
      </c>
      <c r="C22" s="235" t="s">
        <v>136</v>
      </c>
      <c r="D22" s="237"/>
      <c r="E22" s="238"/>
      <c r="F22" s="238" t="s">
        <v>547</v>
      </c>
      <c r="G22" s="233" t="s">
        <v>615</v>
      </c>
      <c r="H22" s="238"/>
      <c r="I22" s="238">
        <v>1</v>
      </c>
      <c r="J22" s="235">
        <f t="shared" si="1"/>
        <v>1</v>
      </c>
      <c r="K22" s="239"/>
    </row>
    <row r="23" spans="1:11" ht="47.25" customHeight="1">
      <c r="A23" s="385">
        <v>12</v>
      </c>
      <c r="B23" s="234" t="s">
        <v>425</v>
      </c>
      <c r="C23" s="235" t="s">
        <v>136</v>
      </c>
      <c r="D23" s="234"/>
      <c r="E23" s="235"/>
      <c r="F23" s="235" t="s">
        <v>547</v>
      </c>
      <c r="G23" s="233" t="s">
        <v>616</v>
      </c>
      <c r="H23" s="235"/>
      <c r="I23" s="235">
        <v>1</v>
      </c>
      <c r="J23" s="235">
        <f t="shared" si="1"/>
        <v>1</v>
      </c>
      <c r="K23" s="220"/>
    </row>
    <row r="24" spans="2:11" ht="26.25">
      <c r="B24" s="538" t="s">
        <v>318</v>
      </c>
      <c r="C24" s="538"/>
      <c r="D24" s="538"/>
      <c r="E24" s="538"/>
      <c r="F24" s="538"/>
      <c r="G24" s="538"/>
      <c r="H24" s="538"/>
      <c r="I24" s="538"/>
      <c r="J24" s="512"/>
      <c r="K24" s="512"/>
    </row>
    <row r="25" spans="2:11" ht="26.25" customHeight="1">
      <c r="B25" s="2"/>
      <c r="C25" s="74"/>
      <c r="D25" s="2"/>
      <c r="E25" s="2"/>
      <c r="F25" s="2"/>
      <c r="G25" s="2"/>
      <c r="H25" s="524" t="s">
        <v>164</v>
      </c>
      <c r="I25" s="524"/>
      <c r="J25" s="524"/>
      <c r="K25" s="524"/>
    </row>
    <row r="26" spans="1:11" ht="23.25" customHeight="1">
      <c r="A26" s="533" t="s">
        <v>166</v>
      </c>
      <c r="B26" s="510" t="s">
        <v>131</v>
      </c>
      <c r="C26" s="510" t="s">
        <v>254</v>
      </c>
      <c r="D26" s="534" t="s">
        <v>282</v>
      </c>
      <c r="E26" s="535"/>
      <c r="F26" s="536"/>
      <c r="G26" s="444" t="s">
        <v>283</v>
      </c>
      <c r="H26" s="516" t="s">
        <v>284</v>
      </c>
      <c r="I26" s="517"/>
      <c r="J26" s="518"/>
      <c r="K26" s="510" t="s">
        <v>252</v>
      </c>
    </row>
    <row r="27" spans="1:11" ht="23.25" customHeight="1">
      <c r="A27" s="533"/>
      <c r="B27" s="511"/>
      <c r="C27" s="511"/>
      <c r="D27" s="69" t="s">
        <v>285</v>
      </c>
      <c r="E27" s="69" t="s">
        <v>286</v>
      </c>
      <c r="F27" s="69" t="s">
        <v>287</v>
      </c>
      <c r="G27" s="537"/>
      <c r="H27" s="70" t="s">
        <v>288</v>
      </c>
      <c r="I27" s="70" t="s">
        <v>289</v>
      </c>
      <c r="J27" s="70" t="s">
        <v>245</v>
      </c>
      <c r="K27" s="511"/>
    </row>
    <row r="28" spans="1:11" ht="63">
      <c r="A28" s="385">
        <v>13</v>
      </c>
      <c r="B28" s="240" t="s">
        <v>148</v>
      </c>
      <c r="C28" s="241" t="s">
        <v>146</v>
      </c>
      <c r="D28" s="240"/>
      <c r="E28" s="241"/>
      <c r="F28" s="241" t="s">
        <v>547</v>
      </c>
      <c r="G28" s="242" t="s">
        <v>617</v>
      </c>
      <c r="H28" s="241">
        <v>1</v>
      </c>
      <c r="I28" s="241"/>
      <c r="J28" s="241">
        <f aca="true" t="shared" si="2" ref="J28:J34">SUM(H28:I28)</f>
        <v>1</v>
      </c>
      <c r="K28" s="243"/>
    </row>
    <row r="29" spans="1:11" ht="42">
      <c r="A29" s="385">
        <v>14</v>
      </c>
      <c r="B29" s="234" t="s">
        <v>149</v>
      </c>
      <c r="C29" s="241" t="s">
        <v>146</v>
      </c>
      <c r="D29" s="234"/>
      <c r="E29" s="235"/>
      <c r="F29" s="235" t="s">
        <v>547</v>
      </c>
      <c r="G29" s="233" t="s">
        <v>618</v>
      </c>
      <c r="H29" s="241">
        <v>1</v>
      </c>
      <c r="I29" s="235"/>
      <c r="J29" s="235">
        <f t="shared" si="2"/>
        <v>1</v>
      </c>
      <c r="K29" s="220"/>
    </row>
    <row r="30" spans="1:11" ht="42">
      <c r="A30" s="385">
        <v>15</v>
      </c>
      <c r="B30" s="234" t="s">
        <v>150</v>
      </c>
      <c r="C30" s="241" t="s">
        <v>146</v>
      </c>
      <c r="D30" s="234"/>
      <c r="E30" s="235" t="s">
        <v>547</v>
      </c>
      <c r="F30" s="235"/>
      <c r="G30" s="233" t="s">
        <v>619</v>
      </c>
      <c r="H30" s="241">
        <v>1</v>
      </c>
      <c r="I30" s="235"/>
      <c r="J30" s="235">
        <f t="shared" si="2"/>
        <v>1</v>
      </c>
      <c r="K30" s="220"/>
    </row>
    <row r="31" spans="1:11" ht="63">
      <c r="A31" s="385">
        <v>16</v>
      </c>
      <c r="B31" s="240" t="s">
        <v>572</v>
      </c>
      <c r="C31" s="241" t="s">
        <v>151</v>
      </c>
      <c r="D31" s="240"/>
      <c r="E31" s="241" t="s">
        <v>547</v>
      </c>
      <c r="F31" s="241"/>
      <c r="G31" s="242" t="s">
        <v>620</v>
      </c>
      <c r="H31" s="241">
        <v>1</v>
      </c>
      <c r="I31" s="241"/>
      <c r="J31" s="235">
        <f t="shared" si="2"/>
        <v>1</v>
      </c>
      <c r="K31" s="243"/>
    </row>
    <row r="32" spans="1:11" ht="47.25" customHeight="1">
      <c r="A32" s="385">
        <v>17</v>
      </c>
      <c r="B32" s="234" t="s">
        <v>153</v>
      </c>
      <c r="C32" s="241" t="s">
        <v>151</v>
      </c>
      <c r="D32" s="234"/>
      <c r="E32" s="235"/>
      <c r="F32" s="235" t="s">
        <v>547</v>
      </c>
      <c r="G32" s="233" t="s">
        <v>621</v>
      </c>
      <c r="H32" s="241">
        <v>1</v>
      </c>
      <c r="I32" s="235"/>
      <c r="J32" s="235">
        <f t="shared" si="2"/>
        <v>1</v>
      </c>
      <c r="K32" s="220"/>
    </row>
    <row r="33" spans="1:11" ht="42">
      <c r="A33" s="385">
        <v>18</v>
      </c>
      <c r="B33" s="234" t="s">
        <v>154</v>
      </c>
      <c r="C33" s="241" t="s">
        <v>151</v>
      </c>
      <c r="D33" s="234"/>
      <c r="E33" s="235"/>
      <c r="F33" s="235" t="s">
        <v>547</v>
      </c>
      <c r="G33" s="233" t="s">
        <v>582</v>
      </c>
      <c r="H33" s="241">
        <v>1</v>
      </c>
      <c r="I33" s="235"/>
      <c r="J33" s="235">
        <f t="shared" si="2"/>
        <v>1</v>
      </c>
      <c r="K33" s="220"/>
    </row>
    <row r="34" spans="1:11" ht="64.5" customHeight="1">
      <c r="A34" s="385">
        <v>19</v>
      </c>
      <c r="B34" s="234" t="s">
        <v>155</v>
      </c>
      <c r="C34" s="241" t="s">
        <v>151</v>
      </c>
      <c r="D34" s="234"/>
      <c r="E34" s="235"/>
      <c r="F34" s="235" t="s">
        <v>547</v>
      </c>
      <c r="G34" s="233" t="s">
        <v>622</v>
      </c>
      <c r="H34" s="241">
        <v>1</v>
      </c>
      <c r="I34" s="235"/>
      <c r="J34" s="235">
        <f t="shared" si="2"/>
        <v>1</v>
      </c>
      <c r="K34" s="220"/>
    </row>
    <row r="35" spans="2:11" ht="30.75" customHeight="1">
      <c r="B35" s="538" t="s">
        <v>318</v>
      </c>
      <c r="C35" s="538"/>
      <c r="D35" s="538"/>
      <c r="E35" s="538"/>
      <c r="F35" s="538"/>
      <c r="G35" s="538"/>
      <c r="H35" s="538"/>
      <c r="I35" s="538"/>
      <c r="J35" s="512"/>
      <c r="K35" s="512"/>
    </row>
    <row r="36" spans="2:11" ht="27.75" customHeight="1">
      <c r="B36" s="2"/>
      <c r="C36" s="74"/>
      <c r="D36" s="2"/>
      <c r="E36" s="2"/>
      <c r="F36" s="2"/>
      <c r="G36" s="2"/>
      <c r="H36" s="524" t="s">
        <v>663</v>
      </c>
      <c r="I36" s="524"/>
      <c r="J36" s="524"/>
      <c r="K36" s="524"/>
    </row>
    <row r="37" spans="1:11" ht="23.25" customHeight="1">
      <c r="A37" s="533" t="s">
        <v>166</v>
      </c>
      <c r="B37" s="510" t="s">
        <v>131</v>
      </c>
      <c r="C37" s="510" t="s">
        <v>254</v>
      </c>
      <c r="D37" s="534" t="s">
        <v>282</v>
      </c>
      <c r="E37" s="535"/>
      <c r="F37" s="536"/>
      <c r="G37" s="444" t="s">
        <v>283</v>
      </c>
      <c r="H37" s="516" t="s">
        <v>284</v>
      </c>
      <c r="I37" s="517"/>
      <c r="J37" s="518"/>
      <c r="K37" s="510" t="s">
        <v>252</v>
      </c>
    </row>
    <row r="38" spans="1:11" ht="23.25" customHeight="1">
      <c r="A38" s="533"/>
      <c r="B38" s="511"/>
      <c r="C38" s="511"/>
      <c r="D38" s="69" t="s">
        <v>285</v>
      </c>
      <c r="E38" s="69" t="s">
        <v>286</v>
      </c>
      <c r="F38" s="69" t="s">
        <v>287</v>
      </c>
      <c r="G38" s="537"/>
      <c r="H38" s="70" t="s">
        <v>288</v>
      </c>
      <c r="I38" s="70" t="s">
        <v>289</v>
      </c>
      <c r="J38" s="70" t="s">
        <v>245</v>
      </c>
      <c r="K38" s="511"/>
    </row>
    <row r="39" spans="1:11" ht="51.75" customHeight="1">
      <c r="A39" s="385">
        <v>20</v>
      </c>
      <c r="B39" s="234" t="s">
        <v>156</v>
      </c>
      <c r="C39" s="235" t="s">
        <v>151</v>
      </c>
      <c r="D39" s="234"/>
      <c r="E39" s="235"/>
      <c r="F39" s="235" t="s">
        <v>547</v>
      </c>
      <c r="G39" s="233" t="s">
        <v>623</v>
      </c>
      <c r="H39" s="241">
        <v>1</v>
      </c>
      <c r="I39" s="235"/>
      <c r="J39" s="235">
        <f aca="true" t="shared" si="3" ref="J39:J44">SUM(H39:I39)</f>
        <v>1</v>
      </c>
      <c r="K39" s="220"/>
    </row>
    <row r="40" spans="1:11" ht="42" customHeight="1">
      <c r="A40" s="385">
        <v>21</v>
      </c>
      <c r="B40" s="234" t="s">
        <v>157</v>
      </c>
      <c r="C40" s="235" t="s">
        <v>151</v>
      </c>
      <c r="D40" s="234"/>
      <c r="E40" s="235"/>
      <c r="F40" s="235" t="s">
        <v>547</v>
      </c>
      <c r="G40" s="233" t="s">
        <v>624</v>
      </c>
      <c r="H40" s="241">
        <v>1</v>
      </c>
      <c r="I40" s="235"/>
      <c r="J40" s="235">
        <f t="shared" si="3"/>
        <v>1</v>
      </c>
      <c r="K40" s="220"/>
    </row>
    <row r="41" spans="1:11" ht="21" customHeight="1">
      <c r="A41" s="385">
        <v>22</v>
      </c>
      <c r="B41" s="234" t="s">
        <v>158</v>
      </c>
      <c r="C41" s="235" t="s">
        <v>151</v>
      </c>
      <c r="D41" s="234"/>
      <c r="E41" s="235"/>
      <c r="F41" s="235" t="s">
        <v>547</v>
      </c>
      <c r="G41" s="233" t="s">
        <v>625</v>
      </c>
      <c r="H41" s="241">
        <v>1</v>
      </c>
      <c r="I41" s="235"/>
      <c r="J41" s="235">
        <f t="shared" si="3"/>
        <v>1</v>
      </c>
      <c r="K41" s="220"/>
    </row>
    <row r="42" spans="1:11" ht="45" customHeight="1">
      <c r="A42" s="385">
        <v>23</v>
      </c>
      <c r="B42" s="234" t="s">
        <v>159</v>
      </c>
      <c r="C42" s="235" t="s">
        <v>151</v>
      </c>
      <c r="D42" s="234"/>
      <c r="E42" s="235"/>
      <c r="F42" s="235" t="s">
        <v>547</v>
      </c>
      <c r="G42" s="233" t="s">
        <v>626</v>
      </c>
      <c r="H42" s="241">
        <v>1</v>
      </c>
      <c r="I42" s="235"/>
      <c r="J42" s="235">
        <f t="shared" si="3"/>
        <v>1</v>
      </c>
      <c r="K42" s="220"/>
    </row>
    <row r="43" spans="1:11" ht="48.75" customHeight="1">
      <c r="A43" s="385">
        <v>24</v>
      </c>
      <c r="B43" s="234" t="s">
        <v>449</v>
      </c>
      <c r="C43" s="235" t="s">
        <v>151</v>
      </c>
      <c r="D43" s="234"/>
      <c r="E43" s="235"/>
      <c r="F43" s="235" t="s">
        <v>547</v>
      </c>
      <c r="G43" s="233" t="s">
        <v>633</v>
      </c>
      <c r="H43" s="235"/>
      <c r="I43" s="235">
        <v>1</v>
      </c>
      <c r="J43" s="235">
        <f t="shared" si="3"/>
        <v>1</v>
      </c>
      <c r="K43" s="220"/>
    </row>
    <row r="44" spans="1:11" ht="63">
      <c r="A44" s="385">
        <v>25</v>
      </c>
      <c r="B44" s="240" t="s">
        <v>161</v>
      </c>
      <c r="C44" s="241" t="s">
        <v>160</v>
      </c>
      <c r="D44" s="240"/>
      <c r="E44" s="241"/>
      <c r="F44" s="241" t="s">
        <v>547</v>
      </c>
      <c r="G44" s="242" t="s">
        <v>627</v>
      </c>
      <c r="H44" s="241">
        <v>1</v>
      </c>
      <c r="I44" s="241"/>
      <c r="J44" s="235">
        <f t="shared" si="3"/>
        <v>1</v>
      </c>
      <c r="K44" s="220"/>
    </row>
    <row r="45" spans="2:11" ht="26.25">
      <c r="B45" s="538" t="s">
        <v>318</v>
      </c>
      <c r="C45" s="538"/>
      <c r="D45" s="538"/>
      <c r="E45" s="538"/>
      <c r="F45" s="538"/>
      <c r="G45" s="538"/>
      <c r="H45" s="538"/>
      <c r="I45" s="538"/>
      <c r="J45" s="512"/>
      <c r="K45" s="512"/>
    </row>
    <row r="46" spans="2:11" ht="26.25" customHeight="1">
      <c r="B46" s="2"/>
      <c r="C46" s="74"/>
      <c r="D46" s="2"/>
      <c r="E46" s="2"/>
      <c r="F46" s="2"/>
      <c r="G46" s="2"/>
      <c r="H46" s="524" t="s">
        <v>664</v>
      </c>
      <c r="I46" s="524"/>
      <c r="J46" s="524"/>
      <c r="K46" s="524"/>
    </row>
    <row r="47" spans="1:11" ht="23.25" customHeight="1">
      <c r="A47" s="533" t="s">
        <v>166</v>
      </c>
      <c r="B47" s="510" t="s">
        <v>131</v>
      </c>
      <c r="C47" s="510" t="s">
        <v>254</v>
      </c>
      <c r="D47" s="534" t="s">
        <v>282</v>
      </c>
      <c r="E47" s="535"/>
      <c r="F47" s="536"/>
      <c r="G47" s="444" t="s">
        <v>283</v>
      </c>
      <c r="H47" s="516" t="s">
        <v>284</v>
      </c>
      <c r="I47" s="517"/>
      <c r="J47" s="518"/>
      <c r="K47" s="510" t="s">
        <v>252</v>
      </c>
    </row>
    <row r="48" spans="1:11" ht="23.25" customHeight="1">
      <c r="A48" s="533"/>
      <c r="B48" s="511"/>
      <c r="C48" s="511"/>
      <c r="D48" s="69" t="s">
        <v>285</v>
      </c>
      <c r="E48" s="69" t="s">
        <v>286</v>
      </c>
      <c r="F48" s="69" t="s">
        <v>287</v>
      </c>
      <c r="G48" s="537"/>
      <c r="H48" s="70" t="s">
        <v>288</v>
      </c>
      <c r="I48" s="70" t="s">
        <v>289</v>
      </c>
      <c r="J48" s="70" t="s">
        <v>245</v>
      </c>
      <c r="K48" s="511"/>
    </row>
    <row r="49" spans="1:11" ht="42">
      <c r="A49" s="385">
        <v>26</v>
      </c>
      <c r="B49" s="234" t="s">
        <v>576</v>
      </c>
      <c r="C49" s="235" t="s">
        <v>160</v>
      </c>
      <c r="D49" s="234"/>
      <c r="E49" s="235"/>
      <c r="F49" s="235" t="s">
        <v>547</v>
      </c>
      <c r="G49" s="233" t="s">
        <v>628</v>
      </c>
      <c r="H49" s="241">
        <v>1</v>
      </c>
      <c r="I49" s="235"/>
      <c r="J49" s="235">
        <f>SUM(H49:I49)</f>
        <v>1</v>
      </c>
      <c r="K49" s="220"/>
    </row>
    <row r="50" spans="1:11" ht="63">
      <c r="A50" s="385">
        <v>27</v>
      </c>
      <c r="B50" s="234" t="s">
        <v>577</v>
      </c>
      <c r="C50" s="235" t="s">
        <v>160</v>
      </c>
      <c r="D50" s="234"/>
      <c r="E50" s="235"/>
      <c r="F50" s="235" t="s">
        <v>547</v>
      </c>
      <c r="G50" s="233" t="s">
        <v>629</v>
      </c>
      <c r="H50" s="241">
        <v>1</v>
      </c>
      <c r="I50" s="235"/>
      <c r="J50" s="235">
        <f>SUM(H50:I50)</f>
        <v>1</v>
      </c>
      <c r="K50" s="220"/>
    </row>
    <row r="51" spans="1:11" ht="84">
      <c r="A51" s="385">
        <v>28</v>
      </c>
      <c r="B51" s="234" t="s">
        <v>578</v>
      </c>
      <c r="C51" s="235" t="s">
        <v>160</v>
      </c>
      <c r="D51" s="234"/>
      <c r="E51" s="235"/>
      <c r="F51" s="235" t="s">
        <v>547</v>
      </c>
      <c r="G51" s="233" t="s">
        <v>630</v>
      </c>
      <c r="H51" s="241">
        <v>1</v>
      </c>
      <c r="I51" s="235"/>
      <c r="J51" s="235">
        <f>SUM(H51:I51)</f>
        <v>1</v>
      </c>
      <c r="K51" s="220"/>
    </row>
    <row r="52" spans="1:11" ht="42">
      <c r="A52" s="386">
        <v>29</v>
      </c>
      <c r="B52" s="237" t="s">
        <v>162</v>
      </c>
      <c r="C52" s="238" t="s">
        <v>160</v>
      </c>
      <c r="D52" s="237"/>
      <c r="E52" s="238"/>
      <c r="F52" s="238" t="s">
        <v>547</v>
      </c>
      <c r="G52" s="233" t="s">
        <v>631</v>
      </c>
      <c r="H52" s="231">
        <v>1</v>
      </c>
      <c r="I52" s="238"/>
      <c r="J52" s="238">
        <f>SUM(H52:I52)</f>
        <v>1</v>
      </c>
      <c r="K52" s="239"/>
    </row>
    <row r="53" spans="1:11" ht="42">
      <c r="A53" s="387"/>
      <c r="B53" s="240"/>
      <c r="C53" s="241"/>
      <c r="D53" s="240"/>
      <c r="E53" s="241"/>
      <c r="F53" s="241"/>
      <c r="G53" s="233" t="s">
        <v>632</v>
      </c>
      <c r="H53" s="241"/>
      <c r="I53" s="241"/>
      <c r="J53" s="241"/>
      <c r="K53" s="243"/>
    </row>
    <row r="54" spans="2:11" ht="26.25">
      <c r="B54" s="538" t="s">
        <v>318</v>
      </c>
      <c r="C54" s="538"/>
      <c r="D54" s="538"/>
      <c r="E54" s="538"/>
      <c r="F54" s="538"/>
      <c r="G54" s="538"/>
      <c r="H54" s="538"/>
      <c r="I54" s="538"/>
      <c r="J54" s="512"/>
      <c r="K54" s="512"/>
    </row>
    <row r="55" spans="2:11" ht="26.25" customHeight="1">
      <c r="B55" s="2"/>
      <c r="C55" s="74"/>
      <c r="D55" s="2"/>
      <c r="E55" s="2"/>
      <c r="F55" s="2"/>
      <c r="G55" s="2"/>
      <c r="H55" s="524" t="s">
        <v>665</v>
      </c>
      <c r="I55" s="524"/>
      <c r="J55" s="524"/>
      <c r="K55" s="524"/>
    </row>
    <row r="56" spans="1:11" ht="23.25" customHeight="1">
      <c r="A56" s="533" t="s">
        <v>166</v>
      </c>
      <c r="B56" s="510" t="s">
        <v>131</v>
      </c>
      <c r="C56" s="510" t="s">
        <v>254</v>
      </c>
      <c r="D56" s="534" t="s">
        <v>282</v>
      </c>
      <c r="E56" s="535"/>
      <c r="F56" s="536"/>
      <c r="G56" s="444" t="s">
        <v>283</v>
      </c>
      <c r="H56" s="516" t="s">
        <v>284</v>
      </c>
      <c r="I56" s="517"/>
      <c r="J56" s="518"/>
      <c r="K56" s="510" t="s">
        <v>252</v>
      </c>
    </row>
    <row r="57" spans="1:11" ht="23.25" customHeight="1">
      <c r="A57" s="533"/>
      <c r="B57" s="511"/>
      <c r="C57" s="511"/>
      <c r="D57" s="69" t="s">
        <v>285</v>
      </c>
      <c r="E57" s="69" t="s">
        <v>286</v>
      </c>
      <c r="F57" s="69" t="s">
        <v>287</v>
      </c>
      <c r="G57" s="537"/>
      <c r="H57" s="70" t="s">
        <v>288</v>
      </c>
      <c r="I57" s="70" t="s">
        <v>289</v>
      </c>
      <c r="J57" s="70" t="s">
        <v>245</v>
      </c>
      <c r="K57" s="511"/>
    </row>
    <row r="58" spans="1:11" ht="23.25" customHeight="1">
      <c r="A58" s="385">
        <v>30</v>
      </c>
      <c r="B58" s="240" t="s">
        <v>579</v>
      </c>
      <c r="C58" s="241" t="s">
        <v>165</v>
      </c>
      <c r="D58" s="240"/>
      <c r="E58" s="241"/>
      <c r="F58" s="241" t="s">
        <v>547</v>
      </c>
      <c r="G58" s="242" t="s">
        <v>635</v>
      </c>
      <c r="H58" s="241"/>
      <c r="I58" s="241">
        <v>1</v>
      </c>
      <c r="J58" s="241">
        <f>SUM(H58:I58)</f>
        <v>1</v>
      </c>
      <c r="K58" s="243"/>
    </row>
    <row r="59" spans="1:11" ht="42">
      <c r="A59" s="386">
        <v>31</v>
      </c>
      <c r="B59" s="237" t="s">
        <v>634</v>
      </c>
      <c r="C59" s="238" t="s">
        <v>165</v>
      </c>
      <c r="D59" s="237"/>
      <c r="E59" s="238"/>
      <c r="F59" s="238" t="s">
        <v>547</v>
      </c>
      <c r="G59" s="233" t="s">
        <v>636</v>
      </c>
      <c r="H59" s="238"/>
      <c r="I59" s="231">
        <v>1</v>
      </c>
      <c r="J59" s="238">
        <f>SUM(H59:I59)</f>
        <v>1</v>
      </c>
      <c r="K59" s="239"/>
    </row>
    <row r="60" spans="1:11" ht="42">
      <c r="A60" s="394"/>
      <c r="B60" s="230"/>
      <c r="C60" s="231"/>
      <c r="D60" s="230" t="s">
        <v>339</v>
      </c>
      <c r="E60" s="231"/>
      <c r="F60" s="231"/>
      <c r="G60" s="233" t="s">
        <v>660</v>
      </c>
      <c r="H60" s="231"/>
      <c r="I60" s="231"/>
      <c r="J60" s="231"/>
      <c r="K60" s="232"/>
    </row>
    <row r="61" spans="1:11" ht="42">
      <c r="A61" s="387"/>
      <c r="B61" s="240"/>
      <c r="C61" s="241"/>
      <c r="D61" s="240"/>
      <c r="E61" s="241"/>
      <c r="F61" s="241"/>
      <c r="G61" s="233" t="s">
        <v>637</v>
      </c>
      <c r="H61" s="241"/>
      <c r="I61" s="241"/>
      <c r="J61" s="241"/>
      <c r="K61" s="243"/>
    </row>
    <row r="62" spans="1:11" ht="42">
      <c r="A62" s="385">
        <v>32</v>
      </c>
      <c r="B62" s="240" t="s">
        <v>600</v>
      </c>
      <c r="C62" s="241" t="s">
        <v>163</v>
      </c>
      <c r="D62" s="240"/>
      <c r="E62" s="241"/>
      <c r="F62" s="241" t="s">
        <v>547</v>
      </c>
      <c r="G62" s="242" t="s">
        <v>601</v>
      </c>
      <c r="H62" s="241">
        <v>1</v>
      </c>
      <c r="I62" s="241"/>
      <c r="J62" s="241">
        <f>SUM(H62:I62)</f>
        <v>1</v>
      </c>
      <c r="K62" s="243"/>
    </row>
    <row r="63" spans="1:11" ht="21.75">
      <c r="A63" s="385">
        <v>33</v>
      </c>
      <c r="B63" s="234" t="s">
        <v>638</v>
      </c>
      <c r="C63" s="241" t="s">
        <v>163</v>
      </c>
      <c r="D63" s="234"/>
      <c r="E63" s="235"/>
      <c r="F63" s="235" t="s">
        <v>547</v>
      </c>
      <c r="G63" s="234" t="s">
        <v>639</v>
      </c>
      <c r="H63" s="235"/>
      <c r="I63" s="235">
        <v>1</v>
      </c>
      <c r="J63" s="241">
        <f>SUM(H63:I63)</f>
        <v>1</v>
      </c>
      <c r="K63" s="220"/>
    </row>
    <row r="64" spans="1:11" ht="21.75">
      <c r="A64" s="385">
        <v>34</v>
      </c>
      <c r="B64" s="234" t="s">
        <v>640</v>
      </c>
      <c r="C64" s="241" t="s">
        <v>163</v>
      </c>
      <c r="D64" s="234"/>
      <c r="E64" s="235"/>
      <c r="F64" s="235" t="s">
        <v>547</v>
      </c>
      <c r="G64" s="234" t="s">
        <v>641</v>
      </c>
      <c r="H64" s="235"/>
      <c r="I64" s="235">
        <v>1</v>
      </c>
      <c r="J64" s="241">
        <f>SUM(H64:I64)</f>
        <v>1</v>
      </c>
      <c r="K64" s="220"/>
    </row>
    <row r="65" spans="1:11" ht="23.25">
      <c r="A65" s="380"/>
      <c r="B65" s="395" t="s">
        <v>245</v>
      </c>
      <c r="C65" s="340"/>
      <c r="D65" s="245"/>
      <c r="E65" s="245"/>
      <c r="F65" s="245"/>
      <c r="G65" s="246"/>
      <c r="H65" s="228">
        <f>SUM(H8:H64)</f>
        <v>26</v>
      </c>
      <c r="I65" s="228">
        <f>SUM(I8:I64)</f>
        <v>8</v>
      </c>
      <c r="J65" s="228">
        <f>SUM(J8:J64)</f>
        <v>34</v>
      </c>
      <c r="K65" s="247"/>
    </row>
    <row r="66" spans="1:11" ht="23.25">
      <c r="A66" s="380"/>
      <c r="B66" s="248" t="s">
        <v>319</v>
      </c>
      <c r="C66" s="341"/>
      <c r="D66" s="248"/>
      <c r="E66" s="248"/>
      <c r="F66" s="248"/>
      <c r="G66" s="248"/>
      <c r="H66" s="249"/>
      <c r="I66" s="249"/>
      <c r="J66" s="249"/>
      <c r="K66" s="335"/>
    </row>
    <row r="67" spans="2:11" ht="23.25" customHeight="1">
      <c r="B67" s="520" t="s">
        <v>395</v>
      </c>
      <c r="C67" s="520"/>
      <c r="D67" s="520"/>
      <c r="E67" s="520"/>
      <c r="F67" s="520"/>
      <c r="G67" s="520"/>
      <c r="H67" s="71"/>
      <c r="I67" s="71"/>
      <c r="J67" s="71"/>
      <c r="K67" s="333"/>
    </row>
    <row r="68" spans="2:11" ht="23.25" customHeight="1">
      <c r="B68" s="519" t="s">
        <v>290</v>
      </c>
      <c r="C68" s="519"/>
      <c r="D68" s="519"/>
      <c r="E68" s="519"/>
      <c r="F68" s="72"/>
      <c r="G68" s="72"/>
      <c r="H68" s="72"/>
      <c r="I68" s="72"/>
      <c r="J68" s="72"/>
      <c r="K68" s="334"/>
    </row>
    <row r="69" spans="2:11" ht="21.75">
      <c r="B69" s="250"/>
      <c r="C69" s="342"/>
      <c r="D69" s="250"/>
      <c r="E69" s="250"/>
      <c r="F69" s="250"/>
      <c r="G69" s="250"/>
      <c r="H69" s="250"/>
      <c r="I69" s="250"/>
      <c r="J69" s="250"/>
      <c r="K69" s="250"/>
    </row>
    <row r="70" spans="2:11" ht="21.75">
      <c r="B70" s="250"/>
      <c r="C70" s="342"/>
      <c r="D70" s="250"/>
      <c r="E70" s="250"/>
      <c r="F70" s="250"/>
      <c r="G70" s="250"/>
      <c r="H70" s="250"/>
      <c r="I70" s="250"/>
      <c r="J70" s="250"/>
      <c r="K70" s="250"/>
    </row>
    <row r="71" spans="2:11" ht="21.75">
      <c r="B71" s="250"/>
      <c r="C71" s="342"/>
      <c r="D71" s="250"/>
      <c r="E71" s="250"/>
      <c r="F71" s="250"/>
      <c r="G71" s="250"/>
      <c r="H71" s="250"/>
      <c r="I71" s="250"/>
      <c r="J71" s="250"/>
      <c r="K71" s="250"/>
    </row>
    <row r="72" spans="2:11" ht="21.75">
      <c r="B72" s="250"/>
      <c r="C72" s="342"/>
      <c r="D72" s="250"/>
      <c r="E72" s="250"/>
      <c r="F72" s="250"/>
      <c r="G72" s="250"/>
      <c r="H72" s="250"/>
      <c r="I72" s="250"/>
      <c r="J72" s="250"/>
      <c r="K72" s="250"/>
    </row>
    <row r="73" spans="2:11" ht="21.75">
      <c r="B73" s="250"/>
      <c r="C73" s="342"/>
      <c r="D73" s="250"/>
      <c r="E73" s="250"/>
      <c r="F73" s="250"/>
      <c r="G73" s="250"/>
      <c r="H73" s="250"/>
      <c r="I73" s="250"/>
      <c r="J73" s="250"/>
      <c r="K73" s="250"/>
    </row>
    <row r="74" spans="2:11" ht="21.75">
      <c r="B74" s="250"/>
      <c r="C74" s="342"/>
      <c r="D74" s="250"/>
      <c r="E74" s="250"/>
      <c r="F74" s="250"/>
      <c r="G74" s="250"/>
      <c r="H74" s="250"/>
      <c r="I74" s="250"/>
      <c r="J74" s="250"/>
      <c r="K74" s="250"/>
    </row>
    <row r="75" spans="2:11" ht="21.75">
      <c r="B75" s="250"/>
      <c r="C75" s="342"/>
      <c r="D75" s="250"/>
      <c r="E75" s="250"/>
      <c r="F75" s="250"/>
      <c r="G75" s="250"/>
      <c r="H75" s="250"/>
      <c r="I75" s="250"/>
      <c r="J75" s="250"/>
      <c r="K75" s="250"/>
    </row>
    <row r="76" spans="2:11" ht="21.75">
      <c r="B76" s="250"/>
      <c r="C76" s="342"/>
      <c r="D76" s="250"/>
      <c r="E76" s="250"/>
      <c r="F76" s="250"/>
      <c r="G76" s="250"/>
      <c r="H76" s="250"/>
      <c r="I76" s="250"/>
      <c r="J76" s="250"/>
      <c r="K76" s="250"/>
    </row>
    <row r="77" spans="2:11" ht="21.75">
      <c r="B77" s="250"/>
      <c r="C77" s="342"/>
      <c r="D77" s="250"/>
      <c r="E77" s="250"/>
      <c r="F77" s="250"/>
      <c r="G77" s="250"/>
      <c r="H77" s="250"/>
      <c r="I77" s="250"/>
      <c r="J77" s="250"/>
      <c r="K77" s="250"/>
    </row>
    <row r="78" spans="2:11" ht="21.75">
      <c r="B78" s="250"/>
      <c r="C78" s="342"/>
      <c r="D78" s="250"/>
      <c r="E78" s="250"/>
      <c r="F78" s="250"/>
      <c r="G78" s="250"/>
      <c r="H78" s="250"/>
      <c r="I78" s="250"/>
      <c r="J78" s="250"/>
      <c r="K78" s="250"/>
    </row>
    <row r="79" spans="2:11" ht="21.75">
      <c r="B79" s="250"/>
      <c r="C79" s="342"/>
      <c r="D79" s="250"/>
      <c r="E79" s="250"/>
      <c r="F79" s="250"/>
      <c r="G79" s="250"/>
      <c r="H79" s="250"/>
      <c r="I79" s="250"/>
      <c r="J79" s="250"/>
      <c r="K79" s="250"/>
    </row>
    <row r="80" spans="2:11" ht="21.75">
      <c r="B80" s="250"/>
      <c r="C80" s="342"/>
      <c r="D80" s="250"/>
      <c r="E80" s="250"/>
      <c r="F80" s="250"/>
      <c r="G80" s="250"/>
      <c r="H80" s="250"/>
      <c r="I80" s="250"/>
      <c r="J80" s="250"/>
      <c r="K80" s="250"/>
    </row>
    <row r="81" spans="2:11" ht="21.75">
      <c r="B81" s="250"/>
      <c r="C81" s="342"/>
      <c r="D81" s="250"/>
      <c r="E81" s="250"/>
      <c r="F81" s="250"/>
      <c r="G81" s="250"/>
      <c r="H81" s="250"/>
      <c r="I81" s="250"/>
      <c r="J81" s="250"/>
      <c r="K81" s="250"/>
    </row>
    <row r="82" spans="2:11" ht="21.75">
      <c r="B82" s="250"/>
      <c r="C82" s="342"/>
      <c r="D82" s="250"/>
      <c r="E82" s="250"/>
      <c r="F82" s="250"/>
      <c r="G82" s="250"/>
      <c r="H82" s="250"/>
      <c r="I82" s="250"/>
      <c r="J82" s="250"/>
      <c r="K82" s="250"/>
    </row>
    <row r="83" spans="2:11" ht="21.75">
      <c r="B83" s="250"/>
      <c r="C83" s="342"/>
      <c r="D83" s="250"/>
      <c r="E83" s="250"/>
      <c r="F83" s="250"/>
      <c r="G83" s="250"/>
      <c r="H83" s="250"/>
      <c r="I83" s="250"/>
      <c r="J83" s="250"/>
      <c r="K83" s="250"/>
    </row>
    <row r="84" spans="2:11" ht="21.75">
      <c r="B84" s="250"/>
      <c r="C84" s="342"/>
      <c r="D84" s="250"/>
      <c r="E84" s="250"/>
      <c r="F84" s="250"/>
      <c r="G84" s="250"/>
      <c r="H84" s="250"/>
      <c r="I84" s="250"/>
      <c r="J84" s="250"/>
      <c r="K84" s="250"/>
    </row>
    <row r="85" spans="2:11" ht="21.75">
      <c r="B85" s="250"/>
      <c r="C85" s="342"/>
      <c r="D85" s="250"/>
      <c r="E85" s="250"/>
      <c r="F85" s="250"/>
      <c r="G85" s="250"/>
      <c r="H85" s="250"/>
      <c r="I85" s="250"/>
      <c r="J85" s="250"/>
      <c r="K85" s="250"/>
    </row>
    <row r="86" spans="2:11" ht="21.75">
      <c r="B86" s="250"/>
      <c r="C86" s="342"/>
      <c r="D86" s="250"/>
      <c r="E86" s="250"/>
      <c r="F86" s="250"/>
      <c r="G86" s="250"/>
      <c r="H86" s="250"/>
      <c r="I86" s="250"/>
      <c r="J86" s="250"/>
      <c r="K86" s="250"/>
    </row>
    <row r="87" spans="2:11" ht="21.75">
      <c r="B87" s="250"/>
      <c r="C87" s="342"/>
      <c r="D87" s="250"/>
      <c r="E87" s="250"/>
      <c r="F87" s="250"/>
      <c r="G87" s="250"/>
      <c r="H87" s="250"/>
      <c r="I87" s="250"/>
      <c r="J87" s="250"/>
      <c r="K87" s="250"/>
    </row>
    <row r="88" spans="2:11" ht="21.75">
      <c r="B88" s="250"/>
      <c r="C88" s="342"/>
      <c r="D88" s="250"/>
      <c r="E88" s="250"/>
      <c r="F88" s="250"/>
      <c r="G88" s="250"/>
      <c r="H88" s="250"/>
      <c r="I88" s="250"/>
      <c r="J88" s="250"/>
      <c r="K88" s="250"/>
    </row>
    <row r="89" spans="2:11" ht="21.75">
      <c r="B89" s="250"/>
      <c r="C89" s="342"/>
      <c r="D89" s="250"/>
      <c r="E89" s="250"/>
      <c r="F89" s="250"/>
      <c r="G89" s="250"/>
      <c r="H89" s="250"/>
      <c r="I89" s="250"/>
      <c r="J89" s="250"/>
      <c r="K89" s="250"/>
    </row>
    <row r="90" spans="2:11" ht="21.75">
      <c r="B90" s="250"/>
      <c r="C90" s="342"/>
      <c r="D90" s="250"/>
      <c r="E90" s="250"/>
      <c r="F90" s="250"/>
      <c r="G90" s="250"/>
      <c r="H90" s="250"/>
      <c r="I90" s="250"/>
      <c r="J90" s="250"/>
      <c r="K90" s="250"/>
    </row>
    <row r="91" spans="2:11" ht="21.75">
      <c r="B91" s="250"/>
      <c r="C91" s="342"/>
      <c r="D91" s="250"/>
      <c r="E91" s="250"/>
      <c r="F91" s="250"/>
      <c r="G91" s="250"/>
      <c r="H91" s="250"/>
      <c r="I91" s="250"/>
      <c r="J91" s="250"/>
      <c r="K91" s="250"/>
    </row>
    <row r="92" spans="2:11" ht="21.75">
      <c r="B92" s="250"/>
      <c r="C92" s="342"/>
      <c r="D92" s="250"/>
      <c r="E92" s="250"/>
      <c r="F92" s="250"/>
      <c r="G92" s="250"/>
      <c r="H92" s="250"/>
      <c r="I92" s="250"/>
      <c r="J92" s="250"/>
      <c r="K92" s="250"/>
    </row>
    <row r="93" spans="2:11" ht="21.75">
      <c r="B93" s="250"/>
      <c r="C93" s="342"/>
      <c r="D93" s="250"/>
      <c r="E93" s="250"/>
      <c r="F93" s="250"/>
      <c r="G93" s="250"/>
      <c r="H93" s="250"/>
      <c r="I93" s="250"/>
      <c r="J93" s="250"/>
      <c r="K93" s="250"/>
    </row>
    <row r="94" spans="2:11" ht="21.75">
      <c r="B94" s="250"/>
      <c r="C94" s="342"/>
      <c r="D94" s="250"/>
      <c r="E94" s="250"/>
      <c r="F94" s="250"/>
      <c r="G94" s="250"/>
      <c r="H94" s="250"/>
      <c r="I94" s="250"/>
      <c r="J94" s="250"/>
      <c r="K94" s="250"/>
    </row>
    <row r="95" spans="2:11" ht="21.75">
      <c r="B95" s="250"/>
      <c r="C95" s="342"/>
      <c r="D95" s="250"/>
      <c r="E95" s="250"/>
      <c r="F95" s="250"/>
      <c r="G95" s="250"/>
      <c r="H95" s="250"/>
      <c r="I95" s="250"/>
      <c r="J95" s="250"/>
      <c r="K95" s="250"/>
    </row>
    <row r="96" spans="2:11" ht="21.75">
      <c r="B96" s="250"/>
      <c r="C96" s="342"/>
      <c r="D96" s="250"/>
      <c r="E96" s="250"/>
      <c r="F96" s="250"/>
      <c r="G96" s="250"/>
      <c r="H96" s="250"/>
      <c r="I96" s="250"/>
      <c r="J96" s="250"/>
      <c r="K96" s="250"/>
    </row>
    <row r="97" spans="2:11" ht="21.75">
      <c r="B97" s="250"/>
      <c r="C97" s="342"/>
      <c r="D97" s="250"/>
      <c r="E97" s="250"/>
      <c r="F97" s="250"/>
      <c r="G97" s="250"/>
      <c r="H97" s="250"/>
      <c r="I97" s="250"/>
      <c r="J97" s="250"/>
      <c r="K97" s="250"/>
    </row>
    <row r="98" spans="2:11" ht="21.75">
      <c r="B98" s="250"/>
      <c r="C98" s="342"/>
      <c r="D98" s="250"/>
      <c r="E98" s="250"/>
      <c r="F98" s="250"/>
      <c r="G98" s="250"/>
      <c r="H98" s="250"/>
      <c r="I98" s="250"/>
      <c r="J98" s="250"/>
      <c r="K98" s="250"/>
    </row>
    <row r="99" spans="2:11" ht="21.75">
      <c r="B99" s="250"/>
      <c r="C99" s="342"/>
      <c r="D99" s="250"/>
      <c r="E99" s="250"/>
      <c r="F99" s="250"/>
      <c r="G99" s="250"/>
      <c r="H99" s="250"/>
      <c r="I99" s="250"/>
      <c r="J99" s="250"/>
      <c r="K99" s="250"/>
    </row>
    <row r="100" spans="2:11" ht="21.75">
      <c r="B100" s="250"/>
      <c r="C100" s="342"/>
      <c r="D100" s="250"/>
      <c r="E100" s="250"/>
      <c r="F100" s="250"/>
      <c r="G100" s="250"/>
      <c r="H100" s="250"/>
      <c r="I100" s="250"/>
      <c r="J100" s="250"/>
      <c r="K100" s="250"/>
    </row>
    <row r="101" spans="2:11" ht="21.75">
      <c r="B101" s="250"/>
      <c r="C101" s="342"/>
      <c r="D101" s="250"/>
      <c r="E101" s="250"/>
      <c r="F101" s="250"/>
      <c r="G101" s="250"/>
      <c r="H101" s="250"/>
      <c r="I101" s="250"/>
      <c r="J101" s="250"/>
      <c r="K101" s="250"/>
    </row>
    <row r="102" spans="2:11" ht="21.75">
      <c r="B102" s="250"/>
      <c r="C102" s="342"/>
      <c r="D102" s="250"/>
      <c r="E102" s="250"/>
      <c r="F102" s="250"/>
      <c r="G102" s="250"/>
      <c r="H102" s="250"/>
      <c r="I102" s="250"/>
      <c r="J102" s="250"/>
      <c r="K102" s="250"/>
    </row>
    <row r="103" spans="2:11" ht="21.75">
      <c r="B103" s="250"/>
      <c r="C103" s="342"/>
      <c r="D103" s="250"/>
      <c r="E103" s="250"/>
      <c r="F103" s="250"/>
      <c r="G103" s="250"/>
      <c r="H103" s="250"/>
      <c r="I103" s="250"/>
      <c r="J103" s="250"/>
      <c r="K103" s="250"/>
    </row>
    <row r="104" spans="2:11" ht="21.75">
      <c r="B104" s="250"/>
      <c r="C104" s="342"/>
      <c r="D104" s="250"/>
      <c r="E104" s="250"/>
      <c r="F104" s="250"/>
      <c r="G104" s="250"/>
      <c r="H104" s="250"/>
      <c r="I104" s="250"/>
      <c r="J104" s="250"/>
      <c r="K104" s="250"/>
    </row>
    <row r="105" spans="2:11" ht="21.75">
      <c r="B105" s="250"/>
      <c r="C105" s="342"/>
      <c r="D105" s="250"/>
      <c r="E105" s="250"/>
      <c r="F105" s="250"/>
      <c r="G105" s="250"/>
      <c r="H105" s="250"/>
      <c r="I105" s="250"/>
      <c r="J105" s="250"/>
      <c r="K105" s="250"/>
    </row>
    <row r="106" spans="2:11" ht="21.75">
      <c r="B106" s="250"/>
      <c r="C106" s="342"/>
      <c r="D106" s="250"/>
      <c r="E106" s="250"/>
      <c r="F106" s="250"/>
      <c r="G106" s="250"/>
      <c r="H106" s="250"/>
      <c r="I106" s="250"/>
      <c r="J106" s="250"/>
      <c r="K106" s="250"/>
    </row>
    <row r="107" spans="2:11" ht="21.75">
      <c r="B107" s="250"/>
      <c r="C107" s="342"/>
      <c r="D107" s="250"/>
      <c r="E107" s="250"/>
      <c r="F107" s="250"/>
      <c r="G107" s="250"/>
      <c r="H107" s="250"/>
      <c r="I107" s="250"/>
      <c r="J107" s="250"/>
      <c r="K107" s="250"/>
    </row>
    <row r="108" spans="2:11" ht="21.75">
      <c r="B108" s="250"/>
      <c r="C108" s="342"/>
      <c r="D108" s="250"/>
      <c r="E108" s="250"/>
      <c r="F108" s="250"/>
      <c r="G108" s="250"/>
      <c r="H108" s="250"/>
      <c r="I108" s="250"/>
      <c r="J108" s="250"/>
      <c r="K108" s="250"/>
    </row>
    <row r="109" spans="2:11" ht="21.75">
      <c r="B109" s="250"/>
      <c r="C109" s="342"/>
      <c r="D109" s="250"/>
      <c r="E109" s="250"/>
      <c r="F109" s="250"/>
      <c r="G109" s="250"/>
      <c r="H109" s="250"/>
      <c r="I109" s="250"/>
      <c r="J109" s="250"/>
      <c r="K109" s="250"/>
    </row>
    <row r="110" spans="2:11" ht="21.75">
      <c r="B110" s="250"/>
      <c r="C110" s="342"/>
      <c r="D110" s="250"/>
      <c r="E110" s="250"/>
      <c r="F110" s="250"/>
      <c r="G110" s="250"/>
      <c r="H110" s="250"/>
      <c r="I110" s="250"/>
      <c r="J110" s="250"/>
      <c r="K110" s="250"/>
    </row>
    <row r="111" spans="2:11" ht="21.75">
      <c r="B111" s="250"/>
      <c r="C111" s="342"/>
      <c r="D111" s="250"/>
      <c r="E111" s="250"/>
      <c r="F111" s="250"/>
      <c r="G111" s="250"/>
      <c r="H111" s="250"/>
      <c r="I111" s="250"/>
      <c r="J111" s="250"/>
      <c r="K111" s="250"/>
    </row>
    <row r="112" spans="2:11" ht="21.75">
      <c r="B112" s="250"/>
      <c r="C112" s="342"/>
      <c r="D112" s="250"/>
      <c r="E112" s="250"/>
      <c r="F112" s="250"/>
      <c r="G112" s="250"/>
      <c r="H112" s="250"/>
      <c r="I112" s="250"/>
      <c r="J112" s="250"/>
      <c r="K112" s="250"/>
    </row>
    <row r="113" spans="2:11" ht="21.75">
      <c r="B113" s="250"/>
      <c r="C113" s="342"/>
      <c r="D113" s="250"/>
      <c r="E113" s="250"/>
      <c r="F113" s="250"/>
      <c r="G113" s="250"/>
      <c r="H113" s="250"/>
      <c r="I113" s="250"/>
      <c r="J113" s="250"/>
      <c r="K113" s="250"/>
    </row>
    <row r="114" spans="2:11" ht="21.75">
      <c r="B114" s="250"/>
      <c r="C114" s="342"/>
      <c r="D114" s="250"/>
      <c r="E114" s="250"/>
      <c r="F114" s="250"/>
      <c r="G114" s="250"/>
      <c r="H114" s="250"/>
      <c r="I114" s="250"/>
      <c r="J114" s="250"/>
      <c r="K114" s="250"/>
    </row>
    <row r="115" spans="2:11" ht="21.75">
      <c r="B115" s="250"/>
      <c r="C115" s="342"/>
      <c r="D115" s="250"/>
      <c r="E115" s="250"/>
      <c r="F115" s="250"/>
      <c r="G115" s="250"/>
      <c r="H115" s="250"/>
      <c r="I115" s="250"/>
      <c r="J115" s="250"/>
      <c r="K115" s="250"/>
    </row>
    <row r="116" spans="2:11" ht="21.75">
      <c r="B116" s="250"/>
      <c r="C116" s="342"/>
      <c r="D116" s="250"/>
      <c r="E116" s="250"/>
      <c r="F116" s="250"/>
      <c r="G116" s="250"/>
      <c r="H116" s="250"/>
      <c r="I116" s="250"/>
      <c r="J116" s="250"/>
      <c r="K116" s="250"/>
    </row>
    <row r="117" spans="2:11" ht="21.75">
      <c r="B117" s="250"/>
      <c r="C117" s="342"/>
      <c r="D117" s="250"/>
      <c r="E117" s="250"/>
      <c r="F117" s="250"/>
      <c r="G117" s="250"/>
      <c r="H117" s="250"/>
      <c r="I117" s="250"/>
      <c r="J117" s="250"/>
      <c r="K117" s="250"/>
    </row>
    <row r="118" spans="2:11" ht="21.75">
      <c r="B118" s="250"/>
      <c r="C118" s="342"/>
      <c r="D118" s="250"/>
      <c r="E118" s="250"/>
      <c r="F118" s="250"/>
      <c r="G118" s="250"/>
      <c r="H118" s="250"/>
      <c r="I118" s="250"/>
      <c r="J118" s="250"/>
      <c r="K118" s="250"/>
    </row>
    <row r="119" spans="2:11" ht="21.75">
      <c r="B119" s="250"/>
      <c r="C119" s="342"/>
      <c r="D119" s="250"/>
      <c r="E119" s="250"/>
      <c r="F119" s="250"/>
      <c r="G119" s="250"/>
      <c r="H119" s="250"/>
      <c r="I119" s="250"/>
      <c r="J119" s="250"/>
      <c r="K119" s="250"/>
    </row>
    <row r="120" spans="2:11" ht="21.75">
      <c r="B120" s="250"/>
      <c r="C120" s="342"/>
      <c r="D120" s="250"/>
      <c r="E120" s="250"/>
      <c r="F120" s="250"/>
      <c r="G120" s="250"/>
      <c r="H120" s="250"/>
      <c r="I120" s="250"/>
      <c r="J120" s="250"/>
      <c r="K120" s="250"/>
    </row>
    <row r="121" spans="2:11" ht="21.75">
      <c r="B121" s="250"/>
      <c r="C121" s="342"/>
      <c r="D121" s="250"/>
      <c r="E121" s="250"/>
      <c r="F121" s="250"/>
      <c r="G121" s="250"/>
      <c r="H121" s="250"/>
      <c r="I121" s="250"/>
      <c r="J121" s="250"/>
      <c r="K121" s="250"/>
    </row>
    <row r="122" spans="2:11" ht="21.75">
      <c r="B122" s="250"/>
      <c r="C122" s="342"/>
      <c r="D122" s="250"/>
      <c r="E122" s="250"/>
      <c r="F122" s="250"/>
      <c r="G122" s="250"/>
      <c r="H122" s="250"/>
      <c r="I122" s="250"/>
      <c r="J122" s="250"/>
      <c r="K122" s="250"/>
    </row>
    <row r="123" spans="2:11" ht="21.75">
      <c r="B123" s="250"/>
      <c r="C123" s="342"/>
      <c r="D123" s="250"/>
      <c r="E123" s="250"/>
      <c r="F123" s="250"/>
      <c r="G123" s="250"/>
      <c r="H123" s="250"/>
      <c r="I123" s="250"/>
      <c r="J123" s="250"/>
      <c r="K123" s="250"/>
    </row>
    <row r="124" spans="2:11" ht="21.75">
      <c r="B124" s="250"/>
      <c r="C124" s="342"/>
      <c r="D124" s="250"/>
      <c r="E124" s="250"/>
      <c r="F124" s="250"/>
      <c r="G124" s="250"/>
      <c r="H124" s="250"/>
      <c r="I124" s="250"/>
      <c r="J124" s="250"/>
      <c r="K124" s="250"/>
    </row>
    <row r="125" spans="2:11" ht="21.75">
      <c r="B125" s="250"/>
      <c r="C125" s="342"/>
      <c r="D125" s="250"/>
      <c r="E125" s="250"/>
      <c r="F125" s="250"/>
      <c r="G125" s="250"/>
      <c r="H125" s="250"/>
      <c r="I125" s="250"/>
      <c r="J125" s="250"/>
      <c r="K125" s="250"/>
    </row>
    <row r="126" spans="2:11" ht="21.75">
      <c r="B126" s="250"/>
      <c r="C126" s="342"/>
      <c r="D126" s="250"/>
      <c r="E126" s="250"/>
      <c r="F126" s="250"/>
      <c r="G126" s="250"/>
      <c r="H126" s="250"/>
      <c r="I126" s="250"/>
      <c r="J126" s="250"/>
      <c r="K126" s="250"/>
    </row>
    <row r="127" spans="2:11" ht="21.75">
      <c r="B127" s="250"/>
      <c r="C127" s="342"/>
      <c r="D127" s="250"/>
      <c r="E127" s="250"/>
      <c r="F127" s="250"/>
      <c r="G127" s="250"/>
      <c r="H127" s="250"/>
      <c r="I127" s="250"/>
      <c r="J127" s="250"/>
      <c r="K127" s="250"/>
    </row>
    <row r="128" spans="2:11" ht="21.75">
      <c r="B128" s="250"/>
      <c r="C128" s="342"/>
      <c r="D128" s="250"/>
      <c r="E128" s="250"/>
      <c r="F128" s="250"/>
      <c r="G128" s="250"/>
      <c r="H128" s="250"/>
      <c r="I128" s="250"/>
      <c r="J128" s="250"/>
      <c r="K128" s="250"/>
    </row>
    <row r="129" spans="2:11" ht="21.75">
      <c r="B129" s="250"/>
      <c r="C129" s="342"/>
      <c r="D129" s="250"/>
      <c r="E129" s="250"/>
      <c r="F129" s="250"/>
      <c r="G129" s="250"/>
      <c r="H129" s="250"/>
      <c r="I129" s="250"/>
      <c r="J129" s="250"/>
      <c r="K129" s="250"/>
    </row>
    <row r="130" spans="2:11" ht="21.75">
      <c r="B130" s="250"/>
      <c r="C130" s="342"/>
      <c r="D130" s="250"/>
      <c r="E130" s="250"/>
      <c r="F130" s="250"/>
      <c r="G130" s="250"/>
      <c r="H130" s="250"/>
      <c r="I130" s="250"/>
      <c r="J130" s="250"/>
      <c r="K130" s="250"/>
    </row>
    <row r="131" spans="2:11" ht="21.75">
      <c r="B131" s="250"/>
      <c r="C131" s="342"/>
      <c r="D131" s="250"/>
      <c r="E131" s="250"/>
      <c r="F131" s="250"/>
      <c r="G131" s="250"/>
      <c r="H131" s="250"/>
      <c r="I131" s="250"/>
      <c r="J131" s="250"/>
      <c r="K131" s="250"/>
    </row>
    <row r="132" spans="2:11" ht="21.75">
      <c r="B132" s="250"/>
      <c r="C132" s="342"/>
      <c r="D132" s="250"/>
      <c r="E132" s="250"/>
      <c r="F132" s="250"/>
      <c r="G132" s="250"/>
      <c r="H132" s="250"/>
      <c r="I132" s="250"/>
      <c r="J132" s="250"/>
      <c r="K132" s="250"/>
    </row>
    <row r="133" spans="2:11" ht="21.75">
      <c r="B133" s="250"/>
      <c r="C133" s="342"/>
      <c r="D133" s="250"/>
      <c r="E133" s="250"/>
      <c r="F133" s="250"/>
      <c r="G133" s="250"/>
      <c r="H133" s="250"/>
      <c r="I133" s="250"/>
      <c r="J133" s="250"/>
      <c r="K133" s="250"/>
    </row>
    <row r="134" spans="2:11" ht="21.75">
      <c r="B134" s="250"/>
      <c r="C134" s="342"/>
      <c r="D134" s="250"/>
      <c r="E134" s="250"/>
      <c r="F134" s="250"/>
      <c r="G134" s="250"/>
      <c r="H134" s="250"/>
      <c r="I134" s="250"/>
      <c r="J134" s="250"/>
      <c r="K134" s="250"/>
    </row>
    <row r="135" spans="2:11" ht="21.75">
      <c r="B135" s="250"/>
      <c r="C135" s="342"/>
      <c r="D135" s="250"/>
      <c r="E135" s="250"/>
      <c r="F135" s="250"/>
      <c r="G135" s="250"/>
      <c r="H135" s="250"/>
      <c r="I135" s="250"/>
      <c r="J135" s="250"/>
      <c r="K135" s="250"/>
    </row>
    <row r="136" spans="2:11" ht="21.75">
      <c r="B136" s="250"/>
      <c r="C136" s="342"/>
      <c r="D136" s="250"/>
      <c r="E136" s="250"/>
      <c r="F136" s="250"/>
      <c r="G136" s="250"/>
      <c r="H136" s="250"/>
      <c r="I136" s="250"/>
      <c r="J136" s="250"/>
      <c r="K136" s="250"/>
    </row>
    <row r="137" spans="2:11" ht="21.75">
      <c r="B137" s="250"/>
      <c r="C137" s="342"/>
      <c r="D137" s="250"/>
      <c r="E137" s="250"/>
      <c r="F137" s="250"/>
      <c r="G137" s="250"/>
      <c r="H137" s="250"/>
      <c r="I137" s="250"/>
      <c r="J137" s="250"/>
      <c r="K137" s="250"/>
    </row>
    <row r="138" spans="2:11" ht="21.75">
      <c r="B138" s="250"/>
      <c r="C138" s="342"/>
      <c r="D138" s="250"/>
      <c r="E138" s="250"/>
      <c r="F138" s="250"/>
      <c r="G138" s="250"/>
      <c r="H138" s="250"/>
      <c r="I138" s="250"/>
      <c r="J138" s="250"/>
      <c r="K138" s="250"/>
    </row>
    <row r="139" spans="2:11" ht="21.75">
      <c r="B139" s="250"/>
      <c r="C139" s="342"/>
      <c r="D139" s="250"/>
      <c r="E139" s="250"/>
      <c r="F139" s="250"/>
      <c r="G139" s="250"/>
      <c r="H139" s="250"/>
      <c r="I139" s="250"/>
      <c r="J139" s="250"/>
      <c r="K139" s="250"/>
    </row>
    <row r="140" spans="2:11" ht="21.75">
      <c r="B140" s="250"/>
      <c r="C140" s="342"/>
      <c r="D140" s="250"/>
      <c r="E140" s="250"/>
      <c r="F140" s="250"/>
      <c r="G140" s="250"/>
      <c r="H140" s="250"/>
      <c r="I140" s="250"/>
      <c r="J140" s="250"/>
      <c r="K140" s="250"/>
    </row>
    <row r="141" spans="2:11" ht="21.75">
      <c r="B141" s="250"/>
      <c r="C141" s="342"/>
      <c r="D141" s="250"/>
      <c r="E141" s="250"/>
      <c r="F141" s="250"/>
      <c r="G141" s="250"/>
      <c r="H141" s="250"/>
      <c r="I141" s="250"/>
      <c r="J141" s="250"/>
      <c r="K141" s="250"/>
    </row>
    <row r="142" spans="2:11" ht="21.75">
      <c r="B142" s="250"/>
      <c r="C142" s="342"/>
      <c r="D142" s="250"/>
      <c r="E142" s="250"/>
      <c r="F142" s="250"/>
      <c r="G142" s="250"/>
      <c r="H142" s="250"/>
      <c r="I142" s="250"/>
      <c r="J142" s="250"/>
      <c r="K142" s="250"/>
    </row>
    <row r="143" spans="2:11" ht="21.75">
      <c r="B143" s="250"/>
      <c r="C143" s="342"/>
      <c r="D143" s="250"/>
      <c r="E143" s="250"/>
      <c r="F143" s="250"/>
      <c r="G143" s="250"/>
      <c r="H143" s="250"/>
      <c r="I143" s="250"/>
      <c r="J143" s="250"/>
      <c r="K143" s="250"/>
    </row>
    <row r="144" spans="2:11" ht="21.75">
      <c r="B144" s="250"/>
      <c r="C144" s="342"/>
      <c r="D144" s="250"/>
      <c r="E144" s="250"/>
      <c r="F144" s="250"/>
      <c r="G144" s="250"/>
      <c r="H144" s="250"/>
      <c r="I144" s="250"/>
      <c r="J144" s="250"/>
      <c r="K144" s="250"/>
    </row>
    <row r="145" spans="2:11" ht="21.75">
      <c r="B145" s="250"/>
      <c r="C145" s="342"/>
      <c r="D145" s="250"/>
      <c r="E145" s="250"/>
      <c r="F145" s="250"/>
      <c r="G145" s="250"/>
      <c r="H145" s="250"/>
      <c r="I145" s="250"/>
      <c r="J145" s="250"/>
      <c r="K145" s="250"/>
    </row>
    <row r="146" spans="2:11" ht="21.75">
      <c r="B146" s="250"/>
      <c r="C146" s="342"/>
      <c r="D146" s="250"/>
      <c r="E146" s="250"/>
      <c r="F146" s="250"/>
      <c r="G146" s="250"/>
      <c r="H146" s="250"/>
      <c r="I146" s="250"/>
      <c r="J146" s="250"/>
      <c r="K146" s="250"/>
    </row>
    <row r="147" spans="2:11" ht="21.75">
      <c r="B147" s="250"/>
      <c r="C147" s="342"/>
      <c r="D147" s="250"/>
      <c r="E147" s="250"/>
      <c r="F147" s="250"/>
      <c r="G147" s="250"/>
      <c r="H147" s="250"/>
      <c r="I147" s="250"/>
      <c r="J147" s="250"/>
      <c r="K147" s="250"/>
    </row>
    <row r="148" spans="2:11" ht="21.75">
      <c r="B148" s="250"/>
      <c r="C148" s="342"/>
      <c r="D148" s="250"/>
      <c r="E148" s="250"/>
      <c r="F148" s="250"/>
      <c r="G148" s="250"/>
      <c r="H148" s="250"/>
      <c r="I148" s="250"/>
      <c r="J148" s="250"/>
      <c r="K148" s="250"/>
    </row>
    <row r="149" spans="2:11" ht="21.75">
      <c r="B149" s="250"/>
      <c r="C149" s="342"/>
      <c r="D149" s="250"/>
      <c r="E149" s="250"/>
      <c r="F149" s="250"/>
      <c r="G149" s="250"/>
      <c r="H149" s="250"/>
      <c r="I149" s="250"/>
      <c r="J149" s="250"/>
      <c r="K149" s="250"/>
    </row>
    <row r="150" spans="2:11" ht="21.75">
      <c r="B150" s="250"/>
      <c r="C150" s="342"/>
      <c r="D150" s="250"/>
      <c r="E150" s="250"/>
      <c r="F150" s="250"/>
      <c r="G150" s="250"/>
      <c r="H150" s="250"/>
      <c r="I150" s="250"/>
      <c r="J150" s="250"/>
      <c r="K150" s="250"/>
    </row>
    <row r="151" spans="2:11" ht="21.75">
      <c r="B151" s="250"/>
      <c r="C151" s="342"/>
      <c r="D151" s="250"/>
      <c r="E151" s="250"/>
      <c r="F151" s="250"/>
      <c r="G151" s="250"/>
      <c r="H151" s="250"/>
      <c r="I151" s="250"/>
      <c r="J151" s="250"/>
      <c r="K151" s="250"/>
    </row>
    <row r="152" spans="2:11" ht="21.75">
      <c r="B152" s="250"/>
      <c r="C152" s="342"/>
      <c r="D152" s="250"/>
      <c r="E152" s="250"/>
      <c r="F152" s="250"/>
      <c r="G152" s="250"/>
      <c r="H152" s="250"/>
      <c r="I152" s="250"/>
      <c r="J152" s="250"/>
      <c r="K152" s="250"/>
    </row>
    <row r="153" spans="2:11" ht="21.75">
      <c r="B153" s="250"/>
      <c r="C153" s="342"/>
      <c r="D153" s="250"/>
      <c r="E153" s="250"/>
      <c r="F153" s="250"/>
      <c r="G153" s="250"/>
      <c r="H153" s="250"/>
      <c r="I153" s="250"/>
      <c r="J153" s="250"/>
      <c r="K153" s="250"/>
    </row>
    <row r="154" spans="2:11" ht="21.75">
      <c r="B154" s="250"/>
      <c r="C154" s="342"/>
      <c r="D154" s="250"/>
      <c r="E154" s="250"/>
      <c r="F154" s="250"/>
      <c r="G154" s="250"/>
      <c r="H154" s="250"/>
      <c r="I154" s="250"/>
      <c r="J154" s="250"/>
      <c r="K154" s="250"/>
    </row>
    <row r="155" spans="2:11" ht="21.75">
      <c r="B155" s="250"/>
      <c r="C155" s="342"/>
      <c r="D155" s="250"/>
      <c r="E155" s="250"/>
      <c r="F155" s="250"/>
      <c r="G155" s="250"/>
      <c r="H155" s="250"/>
      <c r="I155" s="250"/>
      <c r="J155" s="250"/>
      <c r="K155" s="250"/>
    </row>
    <row r="156" spans="2:11" ht="21.75">
      <c r="B156" s="250"/>
      <c r="C156" s="342"/>
      <c r="D156" s="250"/>
      <c r="E156" s="250"/>
      <c r="F156" s="250"/>
      <c r="G156" s="250"/>
      <c r="H156" s="250"/>
      <c r="I156" s="250"/>
      <c r="J156" s="250"/>
      <c r="K156" s="250"/>
    </row>
    <row r="157" spans="2:11" ht="21.75">
      <c r="B157" s="250"/>
      <c r="C157" s="342"/>
      <c r="D157" s="250"/>
      <c r="E157" s="250"/>
      <c r="F157" s="250"/>
      <c r="G157" s="250"/>
      <c r="H157" s="250"/>
      <c r="I157" s="250"/>
      <c r="J157" s="250"/>
      <c r="K157" s="250"/>
    </row>
    <row r="158" spans="2:11" ht="21.75">
      <c r="B158" s="250"/>
      <c r="C158" s="342"/>
      <c r="D158" s="250"/>
      <c r="E158" s="250"/>
      <c r="F158" s="250"/>
      <c r="G158" s="250"/>
      <c r="H158" s="250"/>
      <c r="I158" s="250"/>
      <c r="J158" s="250"/>
      <c r="K158" s="250"/>
    </row>
    <row r="159" spans="2:11" ht="21.75">
      <c r="B159" s="250"/>
      <c r="C159" s="342"/>
      <c r="D159" s="250"/>
      <c r="E159" s="250"/>
      <c r="F159" s="250"/>
      <c r="G159" s="250"/>
      <c r="H159" s="250"/>
      <c r="I159" s="250"/>
      <c r="J159" s="250"/>
      <c r="K159" s="250"/>
    </row>
    <row r="160" spans="2:11" ht="21.75">
      <c r="B160" s="250"/>
      <c r="C160" s="342"/>
      <c r="D160" s="250"/>
      <c r="E160" s="250"/>
      <c r="F160" s="250"/>
      <c r="G160" s="250"/>
      <c r="H160" s="250"/>
      <c r="I160" s="250"/>
      <c r="J160" s="250"/>
      <c r="K160" s="250"/>
    </row>
    <row r="161" spans="2:11" ht="21.75">
      <c r="B161" s="250"/>
      <c r="C161" s="342"/>
      <c r="D161" s="250"/>
      <c r="E161" s="250"/>
      <c r="F161" s="250"/>
      <c r="G161" s="250"/>
      <c r="H161" s="250"/>
      <c r="I161" s="250"/>
      <c r="J161" s="250"/>
      <c r="K161" s="250"/>
    </row>
    <row r="162" spans="2:11" ht="21.75">
      <c r="B162" s="250"/>
      <c r="C162" s="342"/>
      <c r="D162" s="250"/>
      <c r="E162" s="250"/>
      <c r="F162" s="250"/>
      <c r="G162" s="250"/>
      <c r="H162" s="250"/>
      <c r="I162" s="250"/>
      <c r="J162" s="250"/>
      <c r="K162" s="250"/>
    </row>
    <row r="163" spans="2:11" ht="21.75">
      <c r="B163" s="250"/>
      <c r="C163" s="342"/>
      <c r="D163" s="250"/>
      <c r="E163" s="250"/>
      <c r="F163" s="250"/>
      <c r="G163" s="250"/>
      <c r="H163" s="250"/>
      <c r="I163" s="250"/>
      <c r="J163" s="250"/>
      <c r="K163" s="250"/>
    </row>
    <row r="164" spans="2:11" ht="21.75">
      <c r="B164" s="250"/>
      <c r="C164" s="342"/>
      <c r="D164" s="250"/>
      <c r="E164" s="250"/>
      <c r="F164" s="250"/>
      <c r="G164" s="250"/>
      <c r="H164" s="250"/>
      <c r="I164" s="250"/>
      <c r="J164" s="250"/>
      <c r="K164" s="250"/>
    </row>
    <row r="165" spans="2:11" ht="21.75">
      <c r="B165" s="250"/>
      <c r="C165" s="342"/>
      <c r="D165" s="250"/>
      <c r="E165" s="250"/>
      <c r="F165" s="250"/>
      <c r="G165" s="250"/>
      <c r="H165" s="250"/>
      <c r="I165" s="250"/>
      <c r="J165" s="250"/>
      <c r="K165" s="250"/>
    </row>
    <row r="166" spans="2:11" ht="21.75">
      <c r="B166" s="250"/>
      <c r="C166" s="342"/>
      <c r="D166" s="250"/>
      <c r="E166" s="250"/>
      <c r="F166" s="250"/>
      <c r="G166" s="250"/>
      <c r="H166" s="250"/>
      <c r="I166" s="250"/>
      <c r="J166" s="250"/>
      <c r="K166" s="250"/>
    </row>
    <row r="167" spans="2:11" ht="21.75">
      <c r="B167" s="250"/>
      <c r="C167" s="342"/>
      <c r="D167" s="250"/>
      <c r="E167" s="250"/>
      <c r="F167" s="250"/>
      <c r="G167" s="250"/>
      <c r="H167" s="250"/>
      <c r="I167" s="250"/>
      <c r="J167" s="250"/>
      <c r="K167" s="250"/>
    </row>
    <row r="168" spans="2:11" ht="21.75">
      <c r="B168" s="250"/>
      <c r="C168" s="342"/>
      <c r="D168" s="250"/>
      <c r="E168" s="250"/>
      <c r="F168" s="250"/>
      <c r="G168" s="250"/>
      <c r="H168" s="250"/>
      <c r="I168" s="250"/>
      <c r="J168" s="250"/>
      <c r="K168" s="250"/>
    </row>
    <row r="169" spans="2:11" ht="21.75">
      <c r="B169" s="250"/>
      <c r="C169" s="342"/>
      <c r="D169" s="250"/>
      <c r="E169" s="250"/>
      <c r="F169" s="250"/>
      <c r="G169" s="250"/>
      <c r="H169" s="250"/>
      <c r="I169" s="250"/>
      <c r="J169" s="250"/>
      <c r="K169" s="250"/>
    </row>
    <row r="170" spans="2:11" ht="21.75">
      <c r="B170" s="250"/>
      <c r="C170" s="342"/>
      <c r="D170" s="250"/>
      <c r="E170" s="250"/>
      <c r="F170" s="250"/>
      <c r="G170" s="250"/>
      <c r="H170" s="250"/>
      <c r="I170" s="250"/>
      <c r="J170" s="250"/>
      <c r="K170" s="250"/>
    </row>
    <row r="171" spans="2:11" ht="21.75">
      <c r="B171" s="250"/>
      <c r="C171" s="342"/>
      <c r="D171" s="250"/>
      <c r="E171" s="250"/>
      <c r="F171" s="250"/>
      <c r="G171" s="250"/>
      <c r="H171" s="250"/>
      <c r="I171" s="250"/>
      <c r="J171" s="250"/>
      <c r="K171" s="250"/>
    </row>
    <row r="172" spans="2:11" ht="21.75">
      <c r="B172" s="250"/>
      <c r="C172" s="342"/>
      <c r="D172" s="250"/>
      <c r="E172" s="250"/>
      <c r="F172" s="250"/>
      <c r="G172" s="250"/>
      <c r="H172" s="250"/>
      <c r="I172" s="250"/>
      <c r="J172" s="250"/>
      <c r="K172" s="250"/>
    </row>
    <row r="173" spans="2:11" ht="21.75">
      <c r="B173" s="250"/>
      <c r="C173" s="342"/>
      <c r="D173" s="250"/>
      <c r="E173" s="250"/>
      <c r="F173" s="250"/>
      <c r="G173" s="250"/>
      <c r="H173" s="250"/>
      <c r="I173" s="250"/>
      <c r="J173" s="250"/>
      <c r="K173" s="250"/>
    </row>
    <row r="174" spans="2:11" ht="21.75">
      <c r="B174" s="250"/>
      <c r="C174" s="342"/>
      <c r="D174" s="250"/>
      <c r="E174" s="250"/>
      <c r="F174" s="250"/>
      <c r="G174" s="250"/>
      <c r="H174" s="250"/>
      <c r="I174" s="250"/>
      <c r="J174" s="250"/>
      <c r="K174" s="250"/>
    </row>
    <row r="175" spans="2:11" ht="21.75">
      <c r="B175" s="250"/>
      <c r="C175" s="342"/>
      <c r="D175" s="250"/>
      <c r="E175" s="250"/>
      <c r="F175" s="250"/>
      <c r="G175" s="250"/>
      <c r="H175" s="250"/>
      <c r="I175" s="250"/>
      <c r="J175" s="250"/>
      <c r="K175" s="250"/>
    </row>
    <row r="176" spans="2:11" ht="21.75">
      <c r="B176" s="250"/>
      <c r="C176" s="342"/>
      <c r="D176" s="250"/>
      <c r="E176" s="250"/>
      <c r="F176" s="250"/>
      <c r="G176" s="250"/>
      <c r="H176" s="250"/>
      <c r="I176" s="250"/>
      <c r="J176" s="250"/>
      <c r="K176" s="250"/>
    </row>
    <row r="177" spans="2:11" ht="21.75">
      <c r="B177" s="250"/>
      <c r="C177" s="342"/>
      <c r="D177" s="250"/>
      <c r="E177" s="250"/>
      <c r="F177" s="250"/>
      <c r="G177" s="250"/>
      <c r="H177" s="250"/>
      <c r="I177" s="250"/>
      <c r="J177" s="250"/>
      <c r="K177" s="250"/>
    </row>
    <row r="178" spans="2:11" ht="21.75">
      <c r="B178" s="250"/>
      <c r="C178" s="342"/>
      <c r="D178" s="250"/>
      <c r="E178" s="250"/>
      <c r="F178" s="250"/>
      <c r="G178" s="250"/>
      <c r="H178" s="250"/>
      <c r="I178" s="250"/>
      <c r="J178" s="250"/>
      <c r="K178" s="250"/>
    </row>
    <row r="179" spans="2:11" ht="21.75">
      <c r="B179" s="250"/>
      <c r="C179" s="342"/>
      <c r="D179" s="250"/>
      <c r="E179" s="250"/>
      <c r="F179" s="250"/>
      <c r="G179" s="250"/>
      <c r="H179" s="250"/>
      <c r="I179" s="250"/>
      <c r="J179" s="250"/>
      <c r="K179" s="250"/>
    </row>
    <row r="180" spans="2:11" ht="21.75">
      <c r="B180" s="250"/>
      <c r="C180" s="342"/>
      <c r="D180" s="250"/>
      <c r="E180" s="250"/>
      <c r="F180" s="250"/>
      <c r="G180" s="250"/>
      <c r="H180" s="250"/>
      <c r="I180" s="250"/>
      <c r="J180" s="250"/>
      <c r="K180" s="250"/>
    </row>
    <row r="181" spans="2:11" ht="21.75">
      <c r="B181" s="250"/>
      <c r="C181" s="342"/>
      <c r="D181" s="250"/>
      <c r="E181" s="250"/>
      <c r="F181" s="250"/>
      <c r="G181" s="250"/>
      <c r="H181" s="250"/>
      <c r="I181" s="250"/>
      <c r="J181" s="250"/>
      <c r="K181" s="250"/>
    </row>
  </sheetData>
  <sheetProtection/>
  <mergeCells count="65">
    <mergeCell ref="H55:K55"/>
    <mergeCell ref="A4:K4"/>
    <mergeCell ref="A16:A17"/>
    <mergeCell ref="J35:K35"/>
    <mergeCell ref="B37:B38"/>
    <mergeCell ref="D37:F37"/>
    <mergeCell ref="A47:A48"/>
    <mergeCell ref="A56:A57"/>
    <mergeCell ref="H2:K2"/>
    <mergeCell ref="H15:K15"/>
    <mergeCell ref="H25:K25"/>
    <mergeCell ref="H36:K36"/>
    <mergeCell ref="H46:K46"/>
    <mergeCell ref="D47:F47"/>
    <mergeCell ref="G47:G48"/>
    <mergeCell ref="K47:K48"/>
    <mergeCell ref="A26:A27"/>
    <mergeCell ref="C37:C38"/>
    <mergeCell ref="B16:B17"/>
    <mergeCell ref="B24:I24"/>
    <mergeCell ref="A37:A38"/>
    <mergeCell ref="H37:J37"/>
    <mergeCell ref="B35:I35"/>
    <mergeCell ref="K6:K7"/>
    <mergeCell ref="C6:C7"/>
    <mergeCell ref="H6:J6"/>
    <mergeCell ref="G37:G38"/>
    <mergeCell ref="K37:K38"/>
    <mergeCell ref="B68:E68"/>
    <mergeCell ref="B67:G67"/>
    <mergeCell ref="B45:I45"/>
    <mergeCell ref="J45:K45"/>
    <mergeCell ref="B47:B48"/>
    <mergeCell ref="B14:I14"/>
    <mergeCell ref="B1:I1"/>
    <mergeCell ref="J1:K1"/>
    <mergeCell ref="A3:K3"/>
    <mergeCell ref="J14:K14"/>
    <mergeCell ref="A6:A7"/>
    <mergeCell ref="E5:K5"/>
    <mergeCell ref="B6:B7"/>
    <mergeCell ref="D6:F6"/>
    <mergeCell ref="G6:G7"/>
    <mergeCell ref="H26:J26"/>
    <mergeCell ref="D16:F16"/>
    <mergeCell ref="G16:G17"/>
    <mergeCell ref="K16:K17"/>
    <mergeCell ref="C16:C17"/>
    <mergeCell ref="H16:J16"/>
    <mergeCell ref="C47:C48"/>
    <mergeCell ref="H47:J47"/>
    <mergeCell ref="B54:I54"/>
    <mergeCell ref="J54:K54"/>
    <mergeCell ref="J24:K24"/>
    <mergeCell ref="B26:B27"/>
    <mergeCell ref="D26:F26"/>
    <mergeCell ref="G26:G27"/>
    <mergeCell ref="K26:K27"/>
    <mergeCell ref="C26:C27"/>
    <mergeCell ref="B56:B57"/>
    <mergeCell ref="D56:F56"/>
    <mergeCell ref="G56:G57"/>
    <mergeCell ref="K56:K57"/>
    <mergeCell ref="C56:C57"/>
    <mergeCell ref="H56:J56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Footer>&amp;Cหน้า 5-&amp;P</oddFooter>
  </headerFooter>
  <rowBreaks count="5" manualBreakCount="5">
    <brk id="13" max="255" man="1"/>
    <brk id="23" max="255" man="1"/>
    <brk id="34" max="255" man="1"/>
    <brk id="44" max="255" man="1"/>
    <brk id="5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60" zoomScaleNormal="75" zoomScalePageLayoutView="0" workbookViewId="0" topLeftCell="A1">
      <selection activeCell="J4" sqref="J4"/>
    </sheetView>
  </sheetViews>
  <sheetFormatPr defaultColWidth="9.140625" defaultRowHeight="21.75"/>
  <cols>
    <col min="1" max="1" width="26.57421875" style="1" customWidth="1"/>
    <col min="2" max="2" width="14.28125" style="1" customWidth="1"/>
    <col min="3" max="3" width="10.7109375" style="1" customWidth="1"/>
    <col min="4" max="4" width="11.7109375" style="1" customWidth="1"/>
    <col min="5" max="5" width="6.140625" style="1" customWidth="1"/>
    <col min="6" max="6" width="15.140625" style="1" customWidth="1"/>
    <col min="7" max="7" width="12.28125" style="1" customWidth="1"/>
    <col min="8" max="8" width="13.7109375" style="1" customWidth="1"/>
    <col min="9" max="9" width="15.140625" style="1" customWidth="1"/>
    <col min="10" max="10" width="11.140625" style="1" customWidth="1"/>
    <col min="11" max="11" width="16.421875" style="1" customWidth="1"/>
    <col min="12" max="12" width="15.57421875" style="1" customWidth="1"/>
    <col min="13" max="13" width="14.7109375" style="1" customWidth="1"/>
    <col min="14" max="14" width="15.8515625" style="1" customWidth="1"/>
    <col min="15" max="15" width="10.57421875" style="1" customWidth="1"/>
    <col min="16" max="16" width="10.00390625" style="1" customWidth="1"/>
    <col min="17" max="16384" width="9.140625" style="1" customWidth="1"/>
  </cols>
  <sheetData>
    <row r="1" spans="1:16" s="47" customFormat="1" ht="26.25" customHeight="1">
      <c r="A1" s="538" t="s">
        <v>318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71" t="s">
        <v>379</v>
      </c>
      <c r="N1" s="571"/>
      <c r="O1" s="571"/>
      <c r="P1" s="571"/>
    </row>
    <row r="2" spans="1:16" s="51" customFormat="1" ht="13.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s="47" customFormat="1" ht="26.25">
      <c r="A3" s="542" t="s">
        <v>416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398"/>
    </row>
    <row r="4" spans="1:16" s="47" customFormat="1" ht="23.25">
      <c r="A4" s="32" t="s">
        <v>306</v>
      </c>
      <c r="B4" s="33"/>
      <c r="C4" s="33"/>
      <c r="D4" s="33"/>
      <c r="E4" s="33"/>
      <c r="F4" s="33"/>
      <c r="G4" s="33"/>
      <c r="H4" s="33"/>
      <c r="I4" s="33"/>
      <c r="J4" s="33"/>
      <c r="K4" s="409" t="s">
        <v>105</v>
      </c>
      <c r="L4" s="409"/>
      <c r="M4" s="409"/>
      <c r="N4" s="409"/>
      <c r="O4" s="409"/>
      <c r="P4" s="410"/>
    </row>
    <row r="5" spans="1:16" s="54" customFormat="1" ht="27.75" customHeight="1">
      <c r="A5" s="544" t="s">
        <v>244</v>
      </c>
      <c r="B5" s="547" t="s">
        <v>94</v>
      </c>
      <c r="C5" s="534" t="s">
        <v>307</v>
      </c>
      <c r="D5" s="535"/>
      <c r="E5" s="536"/>
      <c r="F5" s="549" t="s">
        <v>95</v>
      </c>
      <c r="G5" s="550"/>
      <c r="H5" s="550"/>
      <c r="I5" s="550"/>
      <c r="J5" s="550"/>
      <c r="K5" s="550"/>
      <c r="L5" s="550"/>
      <c r="M5" s="551"/>
      <c r="N5" s="557" t="s">
        <v>245</v>
      </c>
      <c r="O5" s="557" t="s">
        <v>310</v>
      </c>
      <c r="P5" s="562" t="s">
        <v>252</v>
      </c>
    </row>
    <row r="6" spans="1:16" s="54" customFormat="1" ht="24.75" customHeight="1">
      <c r="A6" s="545"/>
      <c r="B6" s="548"/>
      <c r="C6" s="444" t="s">
        <v>308</v>
      </c>
      <c r="D6" s="444" t="s">
        <v>309</v>
      </c>
      <c r="E6" s="444" t="s">
        <v>245</v>
      </c>
      <c r="F6" s="549" t="s">
        <v>96</v>
      </c>
      <c r="G6" s="550"/>
      <c r="H6" s="550"/>
      <c r="I6" s="550"/>
      <c r="J6" s="549" t="s">
        <v>611</v>
      </c>
      <c r="K6" s="551"/>
      <c r="L6" s="549" t="s">
        <v>97</v>
      </c>
      <c r="M6" s="551"/>
      <c r="N6" s="558"/>
      <c r="O6" s="558"/>
      <c r="P6" s="560"/>
    </row>
    <row r="7" spans="1:16" ht="26.25" customHeight="1">
      <c r="A7" s="545"/>
      <c r="B7" s="548"/>
      <c r="C7" s="563"/>
      <c r="D7" s="563"/>
      <c r="E7" s="563"/>
      <c r="F7" s="552" t="s">
        <v>98</v>
      </c>
      <c r="G7" s="564"/>
      <c r="H7" s="552" t="s">
        <v>260</v>
      </c>
      <c r="I7" s="553"/>
      <c r="J7" s="554" t="s">
        <v>99</v>
      </c>
      <c r="K7" s="555"/>
      <c r="L7" s="554" t="s">
        <v>260</v>
      </c>
      <c r="M7" s="556"/>
      <c r="N7" s="558"/>
      <c r="O7" s="560"/>
      <c r="P7" s="560"/>
    </row>
    <row r="8" spans="1:16" ht="23.25">
      <c r="A8" s="546"/>
      <c r="B8" s="66"/>
      <c r="C8" s="105"/>
      <c r="D8" s="105"/>
      <c r="E8" s="66"/>
      <c r="F8" s="16" t="s">
        <v>308</v>
      </c>
      <c r="G8" s="16" t="s">
        <v>309</v>
      </c>
      <c r="H8" s="16" t="s">
        <v>308</v>
      </c>
      <c r="I8" s="16" t="s">
        <v>309</v>
      </c>
      <c r="J8" s="16" t="s">
        <v>308</v>
      </c>
      <c r="K8" s="16" t="s">
        <v>309</v>
      </c>
      <c r="L8" s="295" t="s">
        <v>308</v>
      </c>
      <c r="M8" s="295" t="s">
        <v>309</v>
      </c>
      <c r="N8" s="559"/>
      <c r="O8" s="561"/>
      <c r="P8" s="561"/>
    </row>
    <row r="9" spans="1:16" ht="23.25">
      <c r="A9" s="37" t="s">
        <v>251</v>
      </c>
      <c r="B9" s="294">
        <f>'[1]6.2นศ.ต่ออาจารย์'!$K$9</f>
        <v>26</v>
      </c>
      <c r="C9" s="185">
        <v>7</v>
      </c>
      <c r="D9" s="180">
        <v>2</v>
      </c>
      <c r="E9" s="178">
        <f aca="true" t="shared" si="0" ref="E9:E15">SUM(C9:D9)</f>
        <v>9</v>
      </c>
      <c r="F9" s="24">
        <v>66126.92</v>
      </c>
      <c r="G9" s="299">
        <v>7720</v>
      </c>
      <c r="H9" s="20">
        <v>21155</v>
      </c>
      <c r="I9" s="24">
        <v>23519</v>
      </c>
      <c r="J9" s="296">
        <v>0</v>
      </c>
      <c r="K9" s="299">
        <v>23519</v>
      </c>
      <c r="L9" s="299">
        <v>67284.6</v>
      </c>
      <c r="M9" s="296">
        <v>0</v>
      </c>
      <c r="N9" s="19">
        <f>SUM(F9:M9)</f>
        <v>209324.52</v>
      </c>
      <c r="O9" s="20">
        <f>(N9/B9)</f>
        <v>8050.943076923077</v>
      </c>
      <c r="P9" s="3"/>
    </row>
    <row r="10" spans="1:16" ht="23.25">
      <c r="A10" s="37" t="s">
        <v>250</v>
      </c>
      <c r="B10" s="294">
        <f>'[1]6.2นศ.ต่ออาจารย์'!$K$10</f>
        <v>27</v>
      </c>
      <c r="C10" s="185">
        <v>12</v>
      </c>
      <c r="D10" s="180">
        <v>2</v>
      </c>
      <c r="E10" s="178">
        <f t="shared" si="0"/>
        <v>14</v>
      </c>
      <c r="F10" s="25">
        <v>290522.65</v>
      </c>
      <c r="G10" s="296">
        <v>0</v>
      </c>
      <c r="H10" s="19">
        <v>185762</v>
      </c>
      <c r="I10" s="25">
        <v>50917.5</v>
      </c>
      <c r="J10" s="296">
        <v>0</v>
      </c>
      <c r="K10" s="299">
        <v>50917.5</v>
      </c>
      <c r="L10" s="299">
        <v>76895</v>
      </c>
      <c r="M10" s="296">
        <v>0</v>
      </c>
      <c r="N10" s="19">
        <f aca="true" t="shared" si="1" ref="N10:N20">SUM(F10:M10)</f>
        <v>655014.65</v>
      </c>
      <c r="O10" s="20">
        <f aca="true" t="shared" si="2" ref="O10:O15">(N10/B10)</f>
        <v>24259.80185185185</v>
      </c>
      <c r="P10" s="6"/>
    </row>
    <row r="11" spans="1:16" ht="23.25">
      <c r="A11" s="38" t="s">
        <v>249</v>
      </c>
      <c r="B11" s="294">
        <f>'[1]6.2นศ.ต่ออาจารย์'!$K$11</f>
        <v>22.5</v>
      </c>
      <c r="C11" s="186">
        <v>15</v>
      </c>
      <c r="D11" s="181">
        <v>14</v>
      </c>
      <c r="E11" s="178">
        <f t="shared" si="0"/>
        <v>29</v>
      </c>
      <c r="F11" s="24">
        <v>162000</v>
      </c>
      <c r="G11" s="296">
        <v>0</v>
      </c>
      <c r="H11" s="20">
        <v>98123</v>
      </c>
      <c r="I11" s="24">
        <v>152146.8</v>
      </c>
      <c r="J11" s="296">
        <v>0</v>
      </c>
      <c r="K11" s="299">
        <v>152146.8</v>
      </c>
      <c r="L11" s="299">
        <v>14449</v>
      </c>
      <c r="M11" s="296">
        <v>0</v>
      </c>
      <c r="N11" s="19">
        <f t="shared" si="1"/>
        <v>578865.6</v>
      </c>
      <c r="O11" s="20">
        <f t="shared" si="2"/>
        <v>25727.36</v>
      </c>
      <c r="P11" s="4"/>
    </row>
    <row r="12" spans="1:16" ht="23.25">
      <c r="A12" s="38" t="s">
        <v>256</v>
      </c>
      <c r="B12" s="294">
        <f>'[1]6.2นศ.ต่ออาจารย์'!$K$12</f>
        <v>24</v>
      </c>
      <c r="C12" s="186">
        <v>14</v>
      </c>
      <c r="D12" s="181" t="s">
        <v>531</v>
      </c>
      <c r="E12" s="178">
        <f t="shared" si="0"/>
        <v>14</v>
      </c>
      <c r="F12" s="24">
        <v>204614.25</v>
      </c>
      <c r="G12" s="296">
        <v>0</v>
      </c>
      <c r="H12" s="20">
        <v>33333</v>
      </c>
      <c r="I12" s="24">
        <v>0</v>
      </c>
      <c r="J12" s="296">
        <v>0</v>
      </c>
      <c r="K12" s="297">
        <v>0</v>
      </c>
      <c r="L12" s="299">
        <v>25539</v>
      </c>
      <c r="M12" s="296">
        <v>0</v>
      </c>
      <c r="N12" s="19">
        <f t="shared" si="1"/>
        <v>263486.25</v>
      </c>
      <c r="O12" s="20">
        <f t="shared" si="2"/>
        <v>10978.59375</v>
      </c>
      <c r="P12" s="4"/>
    </row>
    <row r="13" spans="1:16" ht="23.25">
      <c r="A13" s="38" t="s">
        <v>248</v>
      </c>
      <c r="B13" s="294">
        <f>'[1]6.2นศ.ต่ออาจารย์'!$K$13</f>
        <v>16</v>
      </c>
      <c r="C13" s="186">
        <v>11</v>
      </c>
      <c r="D13" s="181">
        <v>6</v>
      </c>
      <c r="E13" s="178">
        <f t="shared" si="0"/>
        <v>17</v>
      </c>
      <c r="F13" s="24">
        <v>119455.5</v>
      </c>
      <c r="G13" s="296">
        <v>0</v>
      </c>
      <c r="H13" s="20">
        <v>26198.25</v>
      </c>
      <c r="I13" s="24">
        <v>95039.12</v>
      </c>
      <c r="J13" s="296">
        <v>0</v>
      </c>
      <c r="K13" s="296">
        <v>95039.12</v>
      </c>
      <c r="L13" s="299">
        <v>0</v>
      </c>
      <c r="M13" s="296">
        <v>0</v>
      </c>
      <c r="N13" s="19">
        <f t="shared" si="1"/>
        <v>335731.99</v>
      </c>
      <c r="O13" s="20">
        <f t="shared" si="2"/>
        <v>20983.249375</v>
      </c>
      <c r="P13" s="4"/>
    </row>
    <row r="14" spans="1:16" ht="23.25">
      <c r="A14" s="38" t="s">
        <v>247</v>
      </c>
      <c r="B14" s="294">
        <f>'[1]6.2นศ.ต่ออาจารย์'!$K$14</f>
        <v>13.5</v>
      </c>
      <c r="C14" s="186">
        <v>8</v>
      </c>
      <c r="D14" s="181">
        <v>4</v>
      </c>
      <c r="E14" s="178">
        <f t="shared" si="0"/>
        <v>12</v>
      </c>
      <c r="F14" s="24">
        <v>114813.28</v>
      </c>
      <c r="G14" s="296">
        <v>0</v>
      </c>
      <c r="H14" s="20">
        <v>38586</v>
      </c>
      <c r="I14" s="24">
        <v>29193.67</v>
      </c>
      <c r="J14" s="296">
        <v>0</v>
      </c>
      <c r="K14" s="297">
        <v>429193.67</v>
      </c>
      <c r="L14" s="299">
        <v>0</v>
      </c>
      <c r="M14" s="296">
        <v>0</v>
      </c>
      <c r="N14" s="19">
        <f t="shared" si="1"/>
        <v>611786.62</v>
      </c>
      <c r="O14" s="20">
        <f t="shared" si="2"/>
        <v>45317.527407407404</v>
      </c>
      <c r="P14" s="4"/>
    </row>
    <row r="15" spans="1:16" ht="23.25">
      <c r="A15" s="38" t="s">
        <v>396</v>
      </c>
      <c r="B15" s="294">
        <f>'[1]6.2นศ.ต่ออาจารย์'!$K$15</f>
        <v>37</v>
      </c>
      <c r="C15" s="181">
        <v>3</v>
      </c>
      <c r="D15" s="181">
        <v>4</v>
      </c>
      <c r="E15" s="178">
        <f t="shared" si="0"/>
        <v>7</v>
      </c>
      <c r="F15" s="24">
        <v>68960</v>
      </c>
      <c r="G15" s="296">
        <v>0</v>
      </c>
      <c r="H15" s="20">
        <v>17765</v>
      </c>
      <c r="I15" s="24">
        <v>86147.96</v>
      </c>
      <c r="J15" s="296">
        <v>0</v>
      </c>
      <c r="K15" s="297">
        <v>886147.96</v>
      </c>
      <c r="L15" s="299">
        <v>47797</v>
      </c>
      <c r="M15" s="296">
        <v>0</v>
      </c>
      <c r="N15" s="19">
        <f t="shared" si="1"/>
        <v>1106817.92</v>
      </c>
      <c r="O15" s="20">
        <f t="shared" si="2"/>
        <v>29913.997837837836</v>
      </c>
      <c r="P15" s="4"/>
    </row>
    <row r="16" spans="1:16" ht="23.25">
      <c r="A16" s="38" t="s">
        <v>255</v>
      </c>
      <c r="B16" s="179">
        <v>0</v>
      </c>
      <c r="C16" s="179">
        <v>0</v>
      </c>
      <c r="D16" s="179">
        <v>0</v>
      </c>
      <c r="E16" s="178">
        <f>SUM(C16,D16)</f>
        <v>0</v>
      </c>
      <c r="F16" s="24">
        <v>0</v>
      </c>
      <c r="G16" s="296">
        <v>0</v>
      </c>
      <c r="H16" s="296">
        <v>0</v>
      </c>
      <c r="I16" s="296">
        <v>0</v>
      </c>
      <c r="J16" s="296">
        <v>0</v>
      </c>
      <c r="K16" s="296">
        <v>0</v>
      </c>
      <c r="L16" s="299">
        <v>237747.5</v>
      </c>
      <c r="M16" s="296">
        <v>0</v>
      </c>
      <c r="N16" s="19">
        <f t="shared" si="1"/>
        <v>237747.5</v>
      </c>
      <c r="O16" s="179">
        <v>0</v>
      </c>
      <c r="P16" s="4"/>
    </row>
    <row r="17" spans="1:16" ht="46.5">
      <c r="A17" s="43" t="s">
        <v>257</v>
      </c>
      <c r="B17" s="178">
        <v>0</v>
      </c>
      <c r="C17" s="178">
        <v>0</v>
      </c>
      <c r="D17" s="178">
        <v>0</v>
      </c>
      <c r="E17" s="178">
        <f>SUM(C17,D17)</f>
        <v>0</v>
      </c>
      <c r="F17" s="24">
        <v>0</v>
      </c>
      <c r="G17" s="296">
        <v>0</v>
      </c>
      <c r="H17" s="296">
        <v>0</v>
      </c>
      <c r="I17" s="296">
        <v>0</v>
      </c>
      <c r="J17" s="296">
        <v>0</v>
      </c>
      <c r="K17" s="296">
        <v>0</v>
      </c>
      <c r="L17" s="311"/>
      <c r="M17" s="25"/>
      <c r="N17" s="19">
        <f t="shared" si="1"/>
        <v>0</v>
      </c>
      <c r="O17" s="179">
        <v>0</v>
      </c>
      <c r="P17" s="4"/>
    </row>
    <row r="18" spans="1:16" ht="23.25">
      <c r="A18" s="43" t="s">
        <v>258</v>
      </c>
      <c r="B18" s="178">
        <v>0</v>
      </c>
      <c r="C18" s="178">
        <v>0</v>
      </c>
      <c r="D18" s="178">
        <v>0</v>
      </c>
      <c r="E18" s="178">
        <f>SUM(C18,D18)</f>
        <v>0</v>
      </c>
      <c r="F18" s="298">
        <v>0</v>
      </c>
      <c r="G18" s="296">
        <v>0</v>
      </c>
      <c r="H18" s="296">
        <v>0</v>
      </c>
      <c r="I18" s="296">
        <v>0</v>
      </c>
      <c r="J18" s="296">
        <v>0</v>
      </c>
      <c r="K18" s="296">
        <v>0</v>
      </c>
      <c r="L18" s="299">
        <v>0</v>
      </c>
      <c r="M18" s="296">
        <v>0</v>
      </c>
      <c r="N18" s="19">
        <f t="shared" si="1"/>
        <v>0</v>
      </c>
      <c r="O18" s="179">
        <v>0</v>
      </c>
      <c r="P18" s="4"/>
    </row>
    <row r="19" spans="1:16" ht="23.25">
      <c r="A19" s="43" t="s">
        <v>100</v>
      </c>
      <c r="B19" s="178">
        <v>0</v>
      </c>
      <c r="C19" s="178">
        <v>0</v>
      </c>
      <c r="D19" s="178">
        <v>0</v>
      </c>
      <c r="E19" s="178">
        <f>SUM(C19,D19)</f>
        <v>0</v>
      </c>
      <c r="F19" s="298">
        <v>0</v>
      </c>
      <c r="G19" s="299"/>
      <c r="H19" s="296">
        <v>0</v>
      </c>
      <c r="I19" s="296">
        <v>0</v>
      </c>
      <c r="J19" s="296">
        <v>0</v>
      </c>
      <c r="K19" s="296">
        <v>0</v>
      </c>
      <c r="L19" s="299">
        <v>0</v>
      </c>
      <c r="M19" s="296">
        <v>0</v>
      </c>
      <c r="N19" s="19">
        <f t="shared" si="1"/>
        <v>0</v>
      </c>
      <c r="O19" s="179">
        <v>0</v>
      </c>
      <c r="P19" s="4"/>
    </row>
    <row r="20" spans="1:16" ht="23.25">
      <c r="A20" s="300" t="s">
        <v>101</v>
      </c>
      <c r="B20" s="301">
        <v>0</v>
      </c>
      <c r="C20" s="301">
        <v>0</v>
      </c>
      <c r="D20" s="301">
        <v>0</v>
      </c>
      <c r="E20" s="178">
        <f>SUM(C20,D20)</f>
        <v>0</v>
      </c>
      <c r="F20" s="302">
        <v>0</v>
      </c>
      <c r="G20" s="303">
        <v>0</v>
      </c>
      <c r="H20" s="303">
        <v>0</v>
      </c>
      <c r="I20" s="304">
        <v>877959.16</v>
      </c>
      <c r="J20" s="304"/>
      <c r="K20" s="304">
        <v>517124.38</v>
      </c>
      <c r="L20" s="304">
        <v>21516</v>
      </c>
      <c r="M20" s="296">
        <v>0</v>
      </c>
      <c r="N20" s="162">
        <f t="shared" si="1"/>
        <v>1416599.54</v>
      </c>
      <c r="O20" s="179">
        <v>0</v>
      </c>
      <c r="P20" s="305"/>
    </row>
    <row r="21" spans="1:16" s="47" customFormat="1" ht="26.25">
      <c r="A21" s="46" t="s">
        <v>245</v>
      </c>
      <c r="B21" s="57">
        <f>SUM(B9:B20)</f>
        <v>166</v>
      </c>
      <c r="C21" s="182">
        <f>SUM(C9:C20)</f>
        <v>70</v>
      </c>
      <c r="D21" s="182">
        <f aca="true" t="shared" si="3" ref="D21:K21">SUM(D9:D20)</f>
        <v>32</v>
      </c>
      <c r="E21" s="182">
        <f t="shared" si="3"/>
        <v>102</v>
      </c>
      <c r="F21" s="57">
        <f t="shared" si="3"/>
        <v>1026492.6000000001</v>
      </c>
      <c r="G21" s="57">
        <f t="shared" si="3"/>
        <v>7720</v>
      </c>
      <c r="H21" s="57">
        <f t="shared" si="3"/>
        <v>420922.25</v>
      </c>
      <c r="I21" s="57">
        <f t="shared" si="3"/>
        <v>1314923.21</v>
      </c>
      <c r="J21" s="182">
        <f t="shared" si="3"/>
        <v>0</v>
      </c>
      <c r="K21" s="57">
        <f t="shared" si="3"/>
        <v>2154088.4299999997</v>
      </c>
      <c r="L21" s="57">
        <f>SUM(L9:L20)</f>
        <v>491228.1</v>
      </c>
      <c r="M21" s="57">
        <f>SUM(M9:M20)</f>
        <v>0</v>
      </c>
      <c r="N21" s="57">
        <f>SUM(N9:N20)</f>
        <v>5415374.59</v>
      </c>
      <c r="O21" s="306">
        <f>(N21/B21)</f>
        <v>32622.738493975903</v>
      </c>
      <c r="P21" s="163"/>
    </row>
    <row r="22" spans="1:16" s="47" customFormat="1" ht="26.25">
      <c r="A22" s="565" t="s">
        <v>102</v>
      </c>
      <c r="B22" s="566"/>
      <c r="C22" s="566"/>
      <c r="D22" s="566"/>
      <c r="E22" s="567"/>
      <c r="F22" s="568">
        <f>F21+G21</f>
        <v>1034212.6000000001</v>
      </c>
      <c r="G22" s="569"/>
      <c r="H22" s="568">
        <f>H21+I21</f>
        <v>1735845.46</v>
      </c>
      <c r="I22" s="569"/>
      <c r="J22" s="568">
        <f>J21+K21</f>
        <v>2154088.4299999997</v>
      </c>
      <c r="K22" s="569"/>
      <c r="L22" s="568">
        <f>L21+M21</f>
        <v>491228.1</v>
      </c>
      <c r="M22" s="569"/>
      <c r="N22" s="159"/>
      <c r="O22" s="307"/>
      <c r="P22" s="34"/>
    </row>
    <row r="23" spans="1:16" s="47" customFormat="1" ht="26.25">
      <c r="A23" s="565" t="s">
        <v>103</v>
      </c>
      <c r="B23" s="566"/>
      <c r="C23" s="566"/>
      <c r="D23" s="566"/>
      <c r="E23" s="567"/>
      <c r="F23" s="568">
        <f>(H22+J22+L22)/B21</f>
        <v>26392.542108433732</v>
      </c>
      <c r="G23" s="569"/>
      <c r="H23" s="569"/>
      <c r="I23" s="278"/>
      <c r="J23" s="278" t="s">
        <v>106</v>
      </c>
      <c r="K23" s="278"/>
      <c r="L23" s="278"/>
      <c r="M23" s="278"/>
      <c r="N23" s="308"/>
      <c r="O23" s="309"/>
      <c r="P23" s="53"/>
    </row>
    <row r="24" spans="1:16" s="47" customFormat="1" ht="26.25">
      <c r="A24" s="565" t="s">
        <v>104</v>
      </c>
      <c r="B24" s="566"/>
      <c r="C24" s="566"/>
      <c r="D24" s="566"/>
      <c r="E24" s="567"/>
      <c r="F24" s="572">
        <f>N21/B21</f>
        <v>32622.738493975903</v>
      </c>
      <c r="G24" s="573"/>
      <c r="H24" s="573"/>
      <c r="I24" s="278"/>
      <c r="J24" s="278" t="s">
        <v>107</v>
      </c>
      <c r="K24" s="278"/>
      <c r="L24" s="278"/>
      <c r="M24" s="278"/>
      <c r="N24" s="308"/>
      <c r="O24" s="310"/>
      <c r="P24" s="53"/>
    </row>
    <row r="25" spans="1:16" s="47" customFormat="1" ht="23.25">
      <c r="A25" s="32" t="s">
        <v>275</v>
      </c>
      <c r="B25" s="33"/>
      <c r="C25" s="33"/>
      <c r="D25" s="33"/>
      <c r="E25" s="33"/>
      <c r="F25" s="409" t="s">
        <v>314</v>
      </c>
      <c r="G25" s="409"/>
      <c r="H25" s="409"/>
      <c r="I25" s="409"/>
      <c r="J25" s="409"/>
      <c r="K25" s="409"/>
      <c r="L25" s="409"/>
      <c r="M25" s="409"/>
      <c r="N25" s="409"/>
      <c r="O25" s="409"/>
      <c r="P25" s="410"/>
    </row>
    <row r="26" spans="1:16" s="47" customFormat="1" ht="23.25">
      <c r="A26" s="28" t="s">
        <v>265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s="47" customFormat="1" ht="23.25">
      <c r="A27" s="570" t="s">
        <v>367</v>
      </c>
      <c r="B27" s="458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50"/>
    </row>
    <row r="28" spans="1:16" s="47" customFormat="1" ht="23.25">
      <c r="A28" s="109" t="s">
        <v>368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50"/>
    </row>
    <row r="29" spans="1:16" s="47" customFormat="1" ht="23.25">
      <c r="A29" s="138" t="s">
        <v>369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50"/>
    </row>
    <row r="30" spans="1:16" s="47" customFormat="1" ht="23.25">
      <c r="A30" s="138" t="s">
        <v>370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0"/>
    </row>
    <row r="31" spans="1:16" s="47" customFormat="1" ht="23.25">
      <c r="A31" s="139" t="s">
        <v>371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</row>
    <row r="32" spans="1:16" ht="23.25">
      <c r="A32" s="11" t="s">
        <v>253</v>
      </c>
      <c r="B32" s="11"/>
      <c r="C32" s="11"/>
      <c r="D32" s="11"/>
      <c r="E32" s="11"/>
      <c r="F32" s="143"/>
      <c r="G32" s="143"/>
      <c r="H32" s="143"/>
      <c r="I32" s="143"/>
      <c r="J32" s="143"/>
      <c r="K32" s="143"/>
      <c r="L32" s="143"/>
      <c r="M32" s="143"/>
      <c r="N32" s="143" t="s">
        <v>380</v>
      </c>
      <c r="O32" s="143"/>
      <c r="P32" s="143"/>
    </row>
    <row r="33" spans="1:16" ht="23.25">
      <c r="A33" s="11" t="s">
        <v>397</v>
      </c>
      <c r="B33" s="11"/>
      <c r="C33" s="11"/>
      <c r="D33" s="11"/>
      <c r="E33" s="11"/>
      <c r="J33" s="14"/>
      <c r="K33" s="455" t="s">
        <v>381</v>
      </c>
      <c r="L33" s="455"/>
      <c r="M33" s="455"/>
      <c r="N33" s="455"/>
      <c r="O33" s="455"/>
      <c r="P33" s="455"/>
    </row>
  </sheetData>
  <sheetProtection/>
  <mergeCells count="33">
    <mergeCell ref="K33:P33"/>
    <mergeCell ref="M1:P1"/>
    <mergeCell ref="A1:L1"/>
    <mergeCell ref="L22:M22"/>
    <mergeCell ref="A23:E23"/>
    <mergeCell ref="F23:H23"/>
    <mergeCell ref="A24:E24"/>
    <mergeCell ref="F24:H24"/>
    <mergeCell ref="A22:E22"/>
    <mergeCell ref="F22:G22"/>
    <mergeCell ref="H22:I22"/>
    <mergeCell ref="J22:K22"/>
    <mergeCell ref="F25:P25"/>
    <mergeCell ref="A27:O27"/>
    <mergeCell ref="O5:O8"/>
    <mergeCell ref="P5:P8"/>
    <mergeCell ref="C6:C7"/>
    <mergeCell ref="D6:D7"/>
    <mergeCell ref="E6:E7"/>
    <mergeCell ref="F6:I6"/>
    <mergeCell ref="J6:K6"/>
    <mergeCell ref="L6:M6"/>
    <mergeCell ref="F7:G7"/>
    <mergeCell ref="A3:P3"/>
    <mergeCell ref="K4:P4"/>
    <mergeCell ref="A5:A8"/>
    <mergeCell ref="B5:B7"/>
    <mergeCell ref="C5:E5"/>
    <mergeCell ref="F5:M5"/>
    <mergeCell ref="H7:I7"/>
    <mergeCell ref="J7:K7"/>
    <mergeCell ref="L7:M7"/>
    <mergeCell ref="N5:N8"/>
  </mergeCells>
  <printOptions/>
  <pageMargins left="0.61" right="0.33" top="0.52" bottom="0.26" header="0.4" footer="0.16"/>
  <pageSetup horizontalDpi="600" verticalDpi="600" orientation="landscape" paperSize="9" scale="70" r:id="rId1"/>
  <headerFooter alignWithMargins="0">
    <oddFooter>&amp;Cหน้า 5-&amp;P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70" zoomScaleNormal="70" zoomScaleSheetLayoutView="70" zoomScalePageLayoutView="0" workbookViewId="0" topLeftCell="A7">
      <selection activeCell="G19" sqref="G19:H19"/>
    </sheetView>
  </sheetViews>
  <sheetFormatPr defaultColWidth="9.140625" defaultRowHeight="21.75"/>
  <cols>
    <col min="1" max="1" width="32.00390625" style="1" customWidth="1"/>
    <col min="2" max="2" width="20.7109375" style="1" customWidth="1"/>
    <col min="3" max="3" width="12.28125" style="1" customWidth="1"/>
    <col min="4" max="4" width="12.421875" style="1" customWidth="1"/>
    <col min="5" max="5" width="9.421875" style="1" customWidth="1"/>
    <col min="6" max="6" width="11.7109375" style="1" customWidth="1"/>
    <col min="7" max="7" width="13.28125" style="1" customWidth="1"/>
    <col min="8" max="8" width="13.421875" style="1" customWidth="1"/>
    <col min="9" max="9" width="14.7109375" style="1" customWidth="1"/>
    <col min="10" max="10" width="12.140625" style="1" customWidth="1"/>
    <col min="11" max="11" width="11.140625" style="1" customWidth="1"/>
    <col min="12" max="12" width="15.8515625" style="1" customWidth="1"/>
    <col min="13" max="13" width="13.57421875" style="1" customWidth="1"/>
    <col min="14" max="14" width="11.57421875" style="1" customWidth="1"/>
    <col min="15" max="16384" width="9.140625" style="1" customWidth="1"/>
  </cols>
  <sheetData>
    <row r="1" spans="1:14" s="47" customFormat="1" ht="26.25" customHeight="1">
      <c r="A1" s="538" t="s">
        <v>318</v>
      </c>
      <c r="B1" s="538"/>
      <c r="C1" s="538"/>
      <c r="D1" s="538"/>
      <c r="E1" s="538"/>
      <c r="F1" s="538"/>
      <c r="G1" s="538"/>
      <c r="H1" s="538"/>
      <c r="I1" s="574" t="s">
        <v>320</v>
      </c>
      <c r="J1" s="574"/>
      <c r="K1" s="574"/>
      <c r="L1" s="574"/>
      <c r="M1" s="574"/>
      <c r="N1" s="574"/>
    </row>
    <row r="2" spans="1:14" s="47" customFormat="1" ht="26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1:14" s="47" customFormat="1" ht="26.25">
      <c r="A3" s="542" t="s">
        <v>417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398"/>
    </row>
    <row r="4" spans="1:14" s="47" customFormat="1" ht="23.25">
      <c r="A4" s="32" t="s">
        <v>306</v>
      </c>
      <c r="B4" s="33"/>
      <c r="C4" s="33"/>
      <c r="D4" s="33"/>
      <c r="E4" s="33"/>
      <c r="F4" s="33"/>
      <c r="G4" s="33"/>
      <c r="H4" s="33"/>
      <c r="I4" s="33"/>
      <c r="J4" s="33"/>
      <c r="K4" s="409" t="s">
        <v>105</v>
      </c>
      <c r="L4" s="409"/>
      <c r="M4" s="409"/>
      <c r="N4" s="410"/>
    </row>
    <row r="5" spans="1:14" s="54" customFormat="1" ht="42.75" customHeight="1">
      <c r="A5" s="544" t="s">
        <v>244</v>
      </c>
      <c r="B5" s="106" t="s">
        <v>312</v>
      </c>
      <c r="C5" s="534" t="s">
        <v>313</v>
      </c>
      <c r="D5" s="535"/>
      <c r="E5" s="536"/>
      <c r="F5" s="557" t="s">
        <v>266</v>
      </c>
      <c r="G5" s="575" t="s">
        <v>311</v>
      </c>
      <c r="H5" s="576"/>
      <c r="I5" s="576"/>
      <c r="J5" s="576"/>
      <c r="K5" s="576"/>
      <c r="L5" s="576"/>
      <c r="M5" s="557" t="s">
        <v>245</v>
      </c>
      <c r="N5" s="562" t="s">
        <v>252</v>
      </c>
    </row>
    <row r="6" spans="1:14" ht="30.75" customHeight="1">
      <c r="A6" s="545"/>
      <c r="B6" s="107"/>
      <c r="C6" s="151" t="s">
        <v>308</v>
      </c>
      <c r="D6" s="151" t="s">
        <v>309</v>
      </c>
      <c r="E6" s="151" t="s">
        <v>245</v>
      </c>
      <c r="F6" s="560"/>
      <c r="G6" s="552" t="s">
        <v>259</v>
      </c>
      <c r="H6" s="564"/>
      <c r="I6" s="552" t="s">
        <v>260</v>
      </c>
      <c r="J6" s="553"/>
      <c r="K6" s="554" t="s">
        <v>264</v>
      </c>
      <c r="L6" s="555"/>
      <c r="M6" s="558"/>
      <c r="N6" s="560"/>
    </row>
    <row r="7" spans="1:14" ht="23.25">
      <c r="A7" s="546"/>
      <c r="B7" s="66"/>
      <c r="C7" s="105"/>
      <c r="D7" s="105"/>
      <c r="E7" s="66"/>
      <c r="F7" s="561"/>
      <c r="G7" s="16" t="s">
        <v>308</v>
      </c>
      <c r="H7" s="16" t="s">
        <v>309</v>
      </c>
      <c r="I7" s="16" t="s">
        <v>308</v>
      </c>
      <c r="J7" s="16" t="s">
        <v>309</v>
      </c>
      <c r="K7" s="16" t="s">
        <v>308</v>
      </c>
      <c r="L7" s="16" t="s">
        <v>309</v>
      </c>
      <c r="M7" s="559"/>
      <c r="N7" s="561"/>
    </row>
    <row r="8" spans="1:14" ht="23.25">
      <c r="A8" s="37" t="s">
        <v>251</v>
      </c>
      <c r="B8" s="314">
        <f>'[1]6.3(2)ขรก.ลูกจ้างทั้งหมด'!$BB$10</f>
        <v>10</v>
      </c>
      <c r="C8" s="315">
        <v>10</v>
      </c>
      <c r="D8" s="180" t="s">
        <v>531</v>
      </c>
      <c r="E8" s="312">
        <f aca="true" t="shared" si="0" ref="E8:E17">SUM(C8:D8)</f>
        <v>10</v>
      </c>
      <c r="F8" s="21">
        <f aca="true" t="shared" si="1" ref="F8:F15">(E8/B8)*100</f>
        <v>100</v>
      </c>
      <c r="G8" s="24">
        <v>1917.5</v>
      </c>
      <c r="H8" s="23" t="s">
        <v>531</v>
      </c>
      <c r="I8" s="20">
        <v>11463</v>
      </c>
      <c r="J8" s="23" t="s">
        <v>531</v>
      </c>
      <c r="K8" s="23" t="s">
        <v>531</v>
      </c>
      <c r="L8" s="23" t="s">
        <v>531</v>
      </c>
      <c r="M8" s="19">
        <f aca="true" t="shared" si="2" ref="M8:M17">SUM(G8:L8)</f>
        <v>13380.5</v>
      </c>
      <c r="N8" s="3"/>
    </row>
    <row r="9" spans="1:14" ht="23.25">
      <c r="A9" s="37" t="s">
        <v>250</v>
      </c>
      <c r="B9" s="314">
        <f>'[1]6.3(2)ขรก.ลูกจ้างทั้งหมด'!$BB$11</f>
        <v>13</v>
      </c>
      <c r="C9" s="315">
        <v>13</v>
      </c>
      <c r="D9" s="180" t="s">
        <v>531</v>
      </c>
      <c r="E9" s="312">
        <f t="shared" si="0"/>
        <v>13</v>
      </c>
      <c r="F9" s="21">
        <f t="shared" si="1"/>
        <v>100</v>
      </c>
      <c r="G9" s="25">
        <v>24520.15</v>
      </c>
      <c r="H9" s="216" t="s">
        <v>531</v>
      </c>
      <c r="I9" s="19">
        <v>10435</v>
      </c>
      <c r="J9" s="216" t="s">
        <v>531</v>
      </c>
      <c r="K9" s="216" t="s">
        <v>531</v>
      </c>
      <c r="L9" s="216" t="s">
        <v>531</v>
      </c>
      <c r="M9" s="19">
        <f t="shared" si="2"/>
        <v>34955.15</v>
      </c>
      <c r="N9" s="6"/>
    </row>
    <row r="10" spans="1:14" ht="23.25">
      <c r="A10" s="38" t="s">
        <v>249</v>
      </c>
      <c r="B10" s="316">
        <f>'[1]6.3(2)ขรก.ลูกจ้างทั้งหมด'!$BB$12</f>
        <v>13</v>
      </c>
      <c r="C10" s="317">
        <v>13</v>
      </c>
      <c r="D10" s="181" t="s">
        <v>531</v>
      </c>
      <c r="E10" s="312">
        <f t="shared" si="0"/>
        <v>13</v>
      </c>
      <c r="F10" s="21">
        <f t="shared" si="1"/>
        <v>100</v>
      </c>
      <c r="G10" s="24">
        <v>1917.5</v>
      </c>
      <c r="H10" s="23" t="s">
        <v>531</v>
      </c>
      <c r="I10" s="20">
        <v>32869</v>
      </c>
      <c r="J10" s="23" t="s">
        <v>531</v>
      </c>
      <c r="K10" s="23" t="s">
        <v>531</v>
      </c>
      <c r="L10" s="23" t="s">
        <v>531</v>
      </c>
      <c r="M10" s="19">
        <f t="shared" si="2"/>
        <v>34786.5</v>
      </c>
      <c r="N10" s="4"/>
    </row>
    <row r="11" spans="1:14" ht="23.25">
      <c r="A11" s="38" t="s">
        <v>256</v>
      </c>
      <c r="B11" s="316">
        <f>'[1]6.3(2)ขรก.ลูกจ้างทั้งหมด'!$BB$13</f>
        <v>14</v>
      </c>
      <c r="C11" s="317">
        <v>14</v>
      </c>
      <c r="D11" s="181" t="s">
        <v>531</v>
      </c>
      <c r="E11" s="312">
        <f t="shared" si="0"/>
        <v>14</v>
      </c>
      <c r="F11" s="21">
        <f t="shared" si="1"/>
        <v>100</v>
      </c>
      <c r="G11" s="24">
        <v>958.75</v>
      </c>
      <c r="H11" s="23" t="s">
        <v>531</v>
      </c>
      <c r="I11" s="20">
        <v>28574</v>
      </c>
      <c r="J11" s="23" t="s">
        <v>531</v>
      </c>
      <c r="K11" s="23" t="s">
        <v>531</v>
      </c>
      <c r="L11" s="23" t="s">
        <v>531</v>
      </c>
      <c r="M11" s="19">
        <f t="shared" si="2"/>
        <v>29532.75</v>
      </c>
      <c r="N11" s="4"/>
    </row>
    <row r="12" spans="1:14" ht="23.25">
      <c r="A12" s="38" t="s">
        <v>248</v>
      </c>
      <c r="B12" s="316">
        <f>'[1]6.3(2)ขรก.ลูกจ้างทั้งหมด'!$BB$14</f>
        <v>9.5</v>
      </c>
      <c r="C12" s="317">
        <v>9.5</v>
      </c>
      <c r="D12" s="181" t="s">
        <v>531</v>
      </c>
      <c r="E12" s="312">
        <f t="shared" si="0"/>
        <v>9.5</v>
      </c>
      <c r="F12" s="21">
        <f t="shared" si="1"/>
        <v>100</v>
      </c>
      <c r="G12" s="24">
        <v>958.75</v>
      </c>
      <c r="H12" s="23" t="s">
        <v>531</v>
      </c>
      <c r="I12" s="20">
        <v>2830</v>
      </c>
      <c r="J12" s="23" t="s">
        <v>531</v>
      </c>
      <c r="K12" s="23" t="s">
        <v>531</v>
      </c>
      <c r="L12" s="23" t="s">
        <v>531</v>
      </c>
      <c r="M12" s="19">
        <f t="shared" si="2"/>
        <v>3788.75</v>
      </c>
      <c r="N12" s="4"/>
    </row>
    <row r="13" spans="1:14" ht="23.25">
      <c r="A13" s="38" t="s">
        <v>247</v>
      </c>
      <c r="B13" s="316">
        <f>'[1]6.3(2)ขรก.ลูกจ้างทั้งหมด'!$BB$15</f>
        <v>6</v>
      </c>
      <c r="C13" s="317">
        <v>6</v>
      </c>
      <c r="D13" s="181" t="s">
        <v>531</v>
      </c>
      <c r="E13" s="312">
        <f t="shared" si="0"/>
        <v>6</v>
      </c>
      <c r="F13" s="21">
        <f t="shared" si="1"/>
        <v>100</v>
      </c>
      <c r="G13" s="24">
        <v>9910.88</v>
      </c>
      <c r="H13" s="23" t="s">
        <v>531</v>
      </c>
      <c r="I13" s="20">
        <v>4650</v>
      </c>
      <c r="J13" s="23" t="s">
        <v>531</v>
      </c>
      <c r="K13" s="23" t="s">
        <v>531</v>
      </c>
      <c r="L13" s="23" t="s">
        <v>531</v>
      </c>
      <c r="M13" s="19">
        <f t="shared" si="2"/>
        <v>14560.88</v>
      </c>
      <c r="N13" s="4"/>
    </row>
    <row r="14" spans="1:14" ht="23.25">
      <c r="A14" s="38" t="s">
        <v>263</v>
      </c>
      <c r="B14" s="316">
        <v>16</v>
      </c>
      <c r="C14" s="317">
        <f>'[1]6.3(2)ขรก.ลูกจ้างทั้งหมด'!$BB$16</f>
        <v>16</v>
      </c>
      <c r="D14" s="181" t="s">
        <v>531</v>
      </c>
      <c r="E14" s="312">
        <f t="shared" si="0"/>
        <v>16</v>
      </c>
      <c r="F14" s="21">
        <f t="shared" si="1"/>
        <v>100</v>
      </c>
      <c r="G14" s="24" t="s">
        <v>531</v>
      </c>
      <c r="H14" s="23" t="s">
        <v>531</v>
      </c>
      <c r="I14" s="24" t="s">
        <v>531</v>
      </c>
      <c r="J14" s="23" t="s">
        <v>531</v>
      </c>
      <c r="K14" s="23" t="s">
        <v>531</v>
      </c>
      <c r="L14" s="23" t="s">
        <v>531</v>
      </c>
      <c r="M14" s="19">
        <f t="shared" si="2"/>
        <v>0</v>
      </c>
      <c r="N14" s="4"/>
    </row>
    <row r="15" spans="1:14" ht="23.25">
      <c r="A15" s="38" t="s">
        <v>255</v>
      </c>
      <c r="B15" s="578">
        <f>'[1]6.3(2)ขรก.ลูกจ้างทั้งหมด'!$BB$17</f>
        <v>90</v>
      </c>
      <c r="C15" s="317">
        <v>68</v>
      </c>
      <c r="D15" s="322">
        <v>1</v>
      </c>
      <c r="E15" s="312">
        <f t="shared" si="0"/>
        <v>69</v>
      </c>
      <c r="F15" s="21">
        <f t="shared" si="1"/>
        <v>76.66666666666667</v>
      </c>
      <c r="G15" s="24">
        <v>14153.75</v>
      </c>
      <c r="H15" s="23" t="s">
        <v>531</v>
      </c>
      <c r="I15" s="20">
        <v>187103</v>
      </c>
      <c r="J15" s="23" t="s">
        <v>531</v>
      </c>
      <c r="K15" s="23" t="s">
        <v>531</v>
      </c>
      <c r="L15" s="23" t="s">
        <v>531</v>
      </c>
      <c r="M15" s="19">
        <f t="shared" si="2"/>
        <v>201256.75</v>
      </c>
      <c r="N15" s="4"/>
    </row>
    <row r="16" spans="1:14" ht="24" customHeight="1">
      <c r="A16" s="43" t="s">
        <v>257</v>
      </c>
      <c r="B16" s="579"/>
      <c r="C16" s="318">
        <v>10</v>
      </c>
      <c r="D16" s="221" t="s">
        <v>531</v>
      </c>
      <c r="E16" s="312">
        <f t="shared" si="0"/>
        <v>10</v>
      </c>
      <c r="F16" s="21">
        <f>(E16/B15)*100</f>
        <v>11.11111111111111</v>
      </c>
      <c r="G16" s="24" t="s">
        <v>531</v>
      </c>
      <c r="H16" s="23" t="s">
        <v>531</v>
      </c>
      <c r="I16" s="24"/>
      <c r="J16" s="23" t="s">
        <v>531</v>
      </c>
      <c r="K16" s="23" t="s">
        <v>531</v>
      </c>
      <c r="L16" s="23" t="s">
        <v>531</v>
      </c>
      <c r="M16" s="19">
        <f t="shared" si="2"/>
        <v>0</v>
      </c>
      <c r="N16" s="4"/>
    </row>
    <row r="17" spans="1:14" ht="23.25">
      <c r="A17" s="40" t="s">
        <v>258</v>
      </c>
      <c r="B17" s="580"/>
      <c r="C17" s="319">
        <v>11</v>
      </c>
      <c r="D17" s="222" t="s">
        <v>531</v>
      </c>
      <c r="E17" s="313">
        <f t="shared" si="0"/>
        <v>11</v>
      </c>
      <c r="F17" s="22">
        <f>(E17/B15)*100</f>
        <v>12.222222222222221</v>
      </c>
      <c r="G17" s="160" t="s">
        <v>531</v>
      </c>
      <c r="H17" s="161" t="s">
        <v>531</v>
      </c>
      <c r="I17" s="160">
        <v>14351</v>
      </c>
      <c r="J17" s="161" t="s">
        <v>531</v>
      </c>
      <c r="K17" s="161" t="s">
        <v>531</v>
      </c>
      <c r="L17" s="161" t="s">
        <v>531</v>
      </c>
      <c r="M17" s="162">
        <f t="shared" si="2"/>
        <v>14351</v>
      </c>
      <c r="N17" s="5"/>
    </row>
    <row r="18" spans="1:14" s="47" customFormat="1" ht="26.25">
      <c r="A18" s="46" t="s">
        <v>245</v>
      </c>
      <c r="B18" s="320">
        <f>SUM(B8:B17)</f>
        <v>171.5</v>
      </c>
      <c r="C18" s="321">
        <f>SUM(C8:C17)</f>
        <v>170.5</v>
      </c>
      <c r="D18" s="57">
        <f>SUM(D8:D17)</f>
        <v>1</v>
      </c>
      <c r="E18" s="57">
        <f>SUM(E8:E17)</f>
        <v>171.5</v>
      </c>
      <c r="F18" s="581">
        <f>(E18/B18)*100</f>
        <v>100</v>
      </c>
      <c r="G18" s="57">
        <f aca="true" t="shared" si="3" ref="G18:M18">SUM(G8:G17)</f>
        <v>54337.28</v>
      </c>
      <c r="H18" s="58">
        <f t="shared" si="3"/>
        <v>0</v>
      </c>
      <c r="I18" s="59">
        <f t="shared" si="3"/>
        <v>292275</v>
      </c>
      <c r="J18" s="59">
        <f t="shared" si="3"/>
        <v>0</v>
      </c>
      <c r="K18" s="59">
        <f t="shared" si="3"/>
        <v>0</v>
      </c>
      <c r="L18" s="59">
        <f t="shared" si="3"/>
        <v>0</v>
      </c>
      <c r="M18" s="583">
        <f t="shared" si="3"/>
        <v>346612.28</v>
      </c>
      <c r="N18" s="251"/>
    </row>
    <row r="19" spans="1:14" s="47" customFormat="1" ht="26.25">
      <c r="A19" s="565" t="s">
        <v>245</v>
      </c>
      <c r="B19" s="566"/>
      <c r="C19" s="567"/>
      <c r="D19" s="67"/>
      <c r="E19" s="67"/>
      <c r="F19" s="582"/>
      <c r="G19" s="568">
        <f>G18+H18</f>
        <v>54337.28</v>
      </c>
      <c r="H19" s="569"/>
      <c r="I19" s="568">
        <f>I18+J18</f>
        <v>292275</v>
      </c>
      <c r="J19" s="569"/>
      <c r="K19" s="568">
        <f>K18+L18</f>
        <v>0</v>
      </c>
      <c r="L19" s="569"/>
      <c r="M19" s="584"/>
      <c r="N19" s="34"/>
    </row>
    <row r="20" spans="1:14" s="47" customFormat="1" ht="23.25">
      <c r="A20" s="32" t="s">
        <v>275</v>
      </c>
      <c r="B20" s="33"/>
      <c r="C20" s="33"/>
      <c r="D20" s="33"/>
      <c r="E20" s="33"/>
      <c r="F20" s="33"/>
      <c r="G20" s="409" t="s">
        <v>314</v>
      </c>
      <c r="H20" s="409"/>
      <c r="I20" s="409"/>
      <c r="J20" s="409"/>
      <c r="K20" s="409"/>
      <c r="L20" s="409"/>
      <c r="M20" s="409"/>
      <c r="N20" s="410"/>
    </row>
    <row r="21" spans="1:14" s="47" customFormat="1" ht="23.25">
      <c r="A21" s="164" t="s">
        <v>382</v>
      </c>
      <c r="B21" s="165"/>
      <c r="C21" s="165"/>
      <c r="D21" s="165"/>
      <c r="E21" s="165"/>
      <c r="F21" s="165"/>
      <c r="G21" s="165"/>
      <c r="H21" s="165"/>
      <c r="I21" s="165"/>
      <c r="J21" s="165"/>
      <c r="K21" s="51"/>
      <c r="L21" s="51"/>
      <c r="M21" s="51"/>
      <c r="N21" s="50"/>
    </row>
    <row r="22" spans="1:14" s="47" customFormat="1" ht="23.25">
      <c r="A22" s="164" t="s">
        <v>580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51"/>
      <c r="L22" s="51"/>
      <c r="M22" s="51"/>
      <c r="N22" s="50"/>
    </row>
    <row r="23" spans="1:14" s="47" customFormat="1" ht="23.25">
      <c r="A23" s="166" t="s">
        <v>372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40"/>
      <c r="L23" s="140"/>
      <c r="M23" s="140"/>
      <c r="N23" s="50"/>
    </row>
    <row r="24" spans="1:14" s="47" customFormat="1" ht="23.25">
      <c r="A24" s="166" t="s">
        <v>373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40"/>
      <c r="L24" s="140"/>
      <c r="M24" s="140"/>
      <c r="N24" s="50"/>
    </row>
    <row r="25" spans="1:14" s="47" customFormat="1" ht="23.25">
      <c r="A25" s="168" t="s">
        <v>374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41"/>
      <c r="L25" s="141"/>
      <c r="M25" s="141"/>
      <c r="N25" s="53"/>
    </row>
    <row r="26" spans="1:14" ht="23.25">
      <c r="A26" s="11" t="s">
        <v>253</v>
      </c>
      <c r="B26" s="11"/>
      <c r="C26" s="11"/>
      <c r="D26" s="11"/>
      <c r="E26" s="11"/>
      <c r="F26" s="11"/>
      <c r="G26" s="143"/>
      <c r="H26" s="143"/>
      <c r="I26" s="143"/>
      <c r="J26" s="577" t="s">
        <v>398</v>
      </c>
      <c r="K26" s="577"/>
      <c r="L26" s="577"/>
      <c r="M26" s="577"/>
      <c r="N26" s="577"/>
    </row>
    <row r="27" spans="1:14" ht="23.25">
      <c r="A27" s="11" t="s">
        <v>397</v>
      </c>
      <c r="B27" s="11"/>
      <c r="C27" s="11"/>
      <c r="D27" s="11"/>
      <c r="E27" s="11"/>
      <c r="F27" s="11"/>
      <c r="K27" s="14"/>
      <c r="L27" s="455" t="s">
        <v>383</v>
      </c>
      <c r="M27" s="455"/>
      <c r="N27" s="455"/>
    </row>
  </sheetData>
  <sheetProtection/>
  <mergeCells count="23">
    <mergeCell ref="B15:B17"/>
    <mergeCell ref="F18:F19"/>
    <mergeCell ref="M18:M19"/>
    <mergeCell ref="L27:N27"/>
    <mergeCell ref="K19:L19"/>
    <mergeCell ref="G5:L5"/>
    <mergeCell ref="G19:H19"/>
    <mergeCell ref="I19:J19"/>
    <mergeCell ref="A19:C19"/>
    <mergeCell ref="G20:N20"/>
    <mergeCell ref="J26:N26"/>
    <mergeCell ref="G6:H6"/>
    <mergeCell ref="I6:J6"/>
    <mergeCell ref="A1:H1"/>
    <mergeCell ref="M5:M7"/>
    <mergeCell ref="N5:N7"/>
    <mergeCell ref="A5:A7"/>
    <mergeCell ref="I1:N1"/>
    <mergeCell ref="A3:N3"/>
    <mergeCell ref="F5:F7"/>
    <mergeCell ref="C5:E5"/>
    <mergeCell ref="K4:N4"/>
    <mergeCell ref="K6:L6"/>
  </mergeCells>
  <printOptions/>
  <pageMargins left="0.6299212598425197" right="0.5511811023622047" top="0.7874015748031497" bottom="0.984251968503937" header="0.5118110236220472" footer="0.31496062992125984"/>
  <pageSetup horizontalDpi="600" verticalDpi="600" orientation="landscape" paperSize="9" scale="67" r:id="rId1"/>
  <headerFooter alignWithMargins="0">
    <oddFooter>&amp;C&amp;15หน้า 5-&amp;P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J16"/>
  <sheetViews>
    <sheetView view="pageBreakPreview" zoomScale="60" zoomScalePageLayoutView="0" workbookViewId="0" topLeftCell="A1">
      <selection activeCell="H8" sqref="H8"/>
    </sheetView>
  </sheetViews>
  <sheetFormatPr defaultColWidth="9.140625" defaultRowHeight="21.75"/>
  <cols>
    <col min="1" max="1" width="3.57421875" style="0" customWidth="1"/>
    <col min="2" max="2" width="19.140625" style="0" customWidth="1"/>
    <col min="3" max="3" width="8.140625" style="0" customWidth="1"/>
    <col min="4" max="4" width="7.00390625" style="0" customWidth="1"/>
    <col min="5" max="5" width="7.8515625" style="0" customWidth="1"/>
    <col min="6" max="6" width="7.00390625" style="0" customWidth="1"/>
    <col min="7" max="7" width="10.421875" style="0" customWidth="1"/>
    <col min="8" max="8" width="11.57421875" style="0" customWidth="1"/>
    <col min="9" max="9" width="15.421875" style="0" customWidth="1"/>
  </cols>
  <sheetData>
    <row r="2" spans="1:10" s="250" customFormat="1" ht="21.75">
      <c r="A2" s="585" t="s">
        <v>166</v>
      </c>
      <c r="B2" s="585" t="s">
        <v>131</v>
      </c>
      <c r="C2" s="585" t="s">
        <v>167</v>
      </c>
      <c r="D2" s="585"/>
      <c r="E2" s="585"/>
      <c r="F2" s="585"/>
      <c r="G2" s="585"/>
      <c r="H2" s="585" t="s">
        <v>172</v>
      </c>
      <c r="I2" s="585"/>
      <c r="J2" s="587" t="s">
        <v>252</v>
      </c>
    </row>
    <row r="3" spans="1:10" s="250" customFormat="1" ht="21.75">
      <c r="A3" s="585"/>
      <c r="B3" s="585"/>
      <c r="C3" s="585" t="s">
        <v>611</v>
      </c>
      <c r="D3" s="585" t="s">
        <v>168</v>
      </c>
      <c r="E3" s="585"/>
      <c r="F3" s="585" t="s">
        <v>171</v>
      </c>
      <c r="G3" s="586" t="s">
        <v>175</v>
      </c>
      <c r="H3" s="585" t="s">
        <v>173</v>
      </c>
      <c r="I3" s="585" t="s">
        <v>174</v>
      </c>
      <c r="J3" s="588"/>
    </row>
    <row r="4" spans="1:10" s="250" customFormat="1" ht="21.75">
      <c r="A4" s="585"/>
      <c r="B4" s="585"/>
      <c r="C4" s="585"/>
      <c r="D4" s="344" t="s">
        <v>169</v>
      </c>
      <c r="E4" s="344" t="s">
        <v>170</v>
      </c>
      <c r="F4" s="585"/>
      <c r="G4" s="585"/>
      <c r="H4" s="585"/>
      <c r="I4" s="585"/>
      <c r="J4" s="589"/>
    </row>
    <row r="5" spans="1:10" ht="21.75">
      <c r="A5" s="195"/>
      <c r="B5" s="195"/>
      <c r="C5" s="195"/>
      <c r="D5" s="195"/>
      <c r="E5" s="195"/>
      <c r="F5" s="195"/>
      <c r="G5" s="195"/>
      <c r="H5" s="195"/>
      <c r="I5" s="195"/>
      <c r="J5" s="195"/>
    </row>
    <row r="6" spans="1:10" ht="21.75">
      <c r="A6" s="195"/>
      <c r="B6" s="195"/>
      <c r="C6" s="195"/>
      <c r="D6" s="195"/>
      <c r="E6" s="195"/>
      <c r="F6" s="195"/>
      <c r="G6" s="195"/>
      <c r="H6" s="195"/>
      <c r="I6" s="195"/>
      <c r="J6" s="195"/>
    </row>
    <row r="7" spans="1:10" ht="21.75">
      <c r="A7" s="195"/>
      <c r="B7" s="195"/>
      <c r="C7" s="195"/>
      <c r="D7" s="195"/>
      <c r="E7" s="195"/>
      <c r="F7" s="195"/>
      <c r="G7" s="195"/>
      <c r="H7" s="195"/>
      <c r="I7" s="195"/>
      <c r="J7" s="195"/>
    </row>
    <row r="8" spans="1:10" ht="21.75">
      <c r="A8" s="195"/>
      <c r="B8" s="195"/>
      <c r="C8" s="195"/>
      <c r="D8" s="195"/>
      <c r="E8" s="195"/>
      <c r="F8" s="195"/>
      <c r="G8" s="195"/>
      <c r="H8" s="195"/>
      <c r="I8" s="195"/>
      <c r="J8" s="195"/>
    </row>
    <row r="9" spans="1:10" ht="21.75">
      <c r="A9" s="195"/>
      <c r="B9" s="195"/>
      <c r="C9" s="195"/>
      <c r="D9" s="195"/>
      <c r="E9" s="195"/>
      <c r="F9" s="195"/>
      <c r="G9" s="195"/>
      <c r="H9" s="195"/>
      <c r="I9" s="195"/>
      <c r="J9" s="195"/>
    </row>
    <row r="10" spans="1:10" ht="21.75">
      <c r="A10" s="195"/>
      <c r="B10" s="195"/>
      <c r="C10" s="195"/>
      <c r="D10" s="195"/>
      <c r="E10" s="195"/>
      <c r="F10" s="195"/>
      <c r="G10" s="195"/>
      <c r="H10" s="195"/>
      <c r="I10" s="195"/>
      <c r="J10" s="195"/>
    </row>
    <row r="11" spans="1:10" ht="21.75">
      <c r="A11" s="195"/>
      <c r="B11" s="195"/>
      <c r="C11" s="195"/>
      <c r="D11" s="195"/>
      <c r="E11" s="195"/>
      <c r="F11" s="195"/>
      <c r="G11" s="195"/>
      <c r="H11" s="195"/>
      <c r="I11" s="195"/>
      <c r="J11" s="195"/>
    </row>
    <row r="12" spans="1:10" ht="21.75">
      <c r="A12" s="195"/>
      <c r="B12" s="195"/>
      <c r="C12" s="195"/>
      <c r="D12" s="195"/>
      <c r="E12" s="195"/>
      <c r="F12" s="195"/>
      <c r="G12" s="195"/>
      <c r="H12" s="195"/>
      <c r="I12" s="195"/>
      <c r="J12" s="195"/>
    </row>
    <row r="13" spans="1:10" ht="21.75">
      <c r="A13" s="195"/>
      <c r="B13" s="195"/>
      <c r="C13" s="195"/>
      <c r="D13" s="195"/>
      <c r="E13" s="195"/>
      <c r="F13" s="195"/>
      <c r="G13" s="195"/>
      <c r="H13" s="195"/>
      <c r="I13" s="195"/>
      <c r="J13" s="195"/>
    </row>
    <row r="14" spans="1:10" ht="21.75">
      <c r="A14" s="195"/>
      <c r="B14" s="195"/>
      <c r="C14" s="195"/>
      <c r="D14" s="195"/>
      <c r="E14" s="195"/>
      <c r="F14" s="195"/>
      <c r="G14" s="195"/>
      <c r="H14" s="195"/>
      <c r="I14" s="195"/>
      <c r="J14" s="195"/>
    </row>
    <row r="15" spans="1:10" ht="21.75">
      <c r="A15" s="195"/>
      <c r="B15" s="195"/>
      <c r="C15" s="195"/>
      <c r="D15" s="195"/>
      <c r="E15" s="195"/>
      <c r="F15" s="195"/>
      <c r="G15" s="195"/>
      <c r="H15" s="195"/>
      <c r="I15" s="195"/>
      <c r="J15" s="195"/>
    </row>
    <row r="16" spans="1:10" ht="21.75">
      <c r="A16" s="195"/>
      <c r="B16" s="195"/>
      <c r="C16" s="195"/>
      <c r="D16" s="195"/>
      <c r="E16" s="195"/>
      <c r="F16" s="195"/>
      <c r="G16" s="195"/>
      <c r="H16" s="195"/>
      <c r="I16" s="195"/>
      <c r="J16" s="195"/>
    </row>
  </sheetData>
  <sheetProtection/>
  <mergeCells count="11">
    <mergeCell ref="J2:J4"/>
    <mergeCell ref="D3:E3"/>
    <mergeCell ref="C2:G2"/>
    <mergeCell ref="H2:I2"/>
    <mergeCell ref="H3:H4"/>
    <mergeCell ref="A2:A4"/>
    <mergeCell ref="B2:B4"/>
    <mergeCell ref="F3:F4"/>
    <mergeCell ref="G3:G4"/>
    <mergeCell ref="C3:C4"/>
    <mergeCell ref="I3:I4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9">
      <selection activeCell="B34" sqref="B34"/>
    </sheetView>
  </sheetViews>
  <sheetFormatPr defaultColWidth="9.140625" defaultRowHeight="21.75"/>
  <cols>
    <col min="1" max="1" width="11.28125" style="0" customWidth="1"/>
    <col min="2" max="2" width="21.57421875" style="0" customWidth="1"/>
    <col min="3" max="3" width="18.7109375" style="0" customWidth="1"/>
    <col min="4" max="4" width="19.28125" style="0" customWidth="1"/>
    <col min="5" max="5" width="18.421875" style="0" customWidth="1"/>
    <col min="6" max="6" width="28.57421875" style="0" customWidth="1"/>
  </cols>
  <sheetData>
    <row r="1" spans="1:6" ht="23.25">
      <c r="A1" s="423" t="s">
        <v>273</v>
      </c>
      <c r="B1" s="423"/>
      <c r="C1" s="423"/>
      <c r="D1" s="423"/>
      <c r="E1" s="423"/>
      <c r="F1" s="423"/>
    </row>
    <row r="2" spans="1:6" ht="23.25">
      <c r="A2" s="258"/>
      <c r="B2" s="258"/>
      <c r="C2" s="258"/>
      <c r="D2" s="258"/>
      <c r="E2" s="258"/>
      <c r="F2" s="259" t="s">
        <v>279</v>
      </c>
    </row>
    <row r="3" spans="1:6" ht="26.25">
      <c r="A3" s="424" t="s">
        <v>324</v>
      </c>
      <c r="B3" s="425"/>
      <c r="C3" s="425"/>
      <c r="D3" s="425"/>
      <c r="E3" s="425"/>
      <c r="F3" s="425"/>
    </row>
    <row r="4" spans="1:6" ht="26.25">
      <c r="A4" s="424" t="s">
        <v>645</v>
      </c>
      <c r="B4" s="425"/>
      <c r="C4" s="425"/>
      <c r="D4" s="425"/>
      <c r="E4" s="425"/>
      <c r="F4" s="425"/>
    </row>
    <row r="5" spans="1:6" ht="46.5">
      <c r="A5" s="193" t="s">
        <v>486</v>
      </c>
      <c r="B5" s="193" t="s">
        <v>487</v>
      </c>
      <c r="C5" s="193" t="s">
        <v>488</v>
      </c>
      <c r="D5" s="193" t="s">
        <v>489</v>
      </c>
      <c r="E5" s="194" t="s">
        <v>490</v>
      </c>
      <c r="F5" s="193" t="s">
        <v>491</v>
      </c>
    </row>
    <row r="6" spans="1:6" ht="23.25">
      <c r="A6" s="264" t="s">
        <v>666</v>
      </c>
      <c r="B6" s="265" t="s">
        <v>681</v>
      </c>
      <c r="C6" s="265" t="s">
        <v>681</v>
      </c>
      <c r="D6" s="265" t="s">
        <v>58</v>
      </c>
      <c r="E6" s="266">
        <v>3</v>
      </c>
      <c r="F6" s="260" t="s">
        <v>79</v>
      </c>
    </row>
    <row r="7" spans="1:6" ht="23.25">
      <c r="A7" s="264" t="s">
        <v>667</v>
      </c>
      <c r="B7" s="265" t="s">
        <v>682</v>
      </c>
      <c r="C7" s="265" t="s">
        <v>682</v>
      </c>
      <c r="D7" s="265" t="s">
        <v>59</v>
      </c>
      <c r="E7" s="266">
        <v>3</v>
      </c>
      <c r="F7" s="260" t="s">
        <v>79</v>
      </c>
    </row>
    <row r="8" spans="1:6" ht="23.25">
      <c r="A8" s="264" t="s">
        <v>668</v>
      </c>
      <c r="B8" s="265" t="s">
        <v>683</v>
      </c>
      <c r="C8" s="265" t="s">
        <v>60</v>
      </c>
      <c r="D8" s="265" t="s">
        <v>61</v>
      </c>
      <c r="E8" s="266">
        <v>3</v>
      </c>
      <c r="F8" s="260" t="s">
        <v>79</v>
      </c>
    </row>
    <row r="9" spans="1:6" ht="23.25">
      <c r="A9" s="267" t="s">
        <v>669</v>
      </c>
      <c r="B9" s="266" t="s">
        <v>531</v>
      </c>
      <c r="C9" s="265" t="s">
        <v>62</v>
      </c>
      <c r="D9" s="265" t="s">
        <v>683</v>
      </c>
      <c r="E9" s="266">
        <v>3</v>
      </c>
      <c r="F9" s="260" t="s">
        <v>79</v>
      </c>
    </row>
    <row r="10" spans="1:6" ht="23.25">
      <c r="A10" s="264" t="s">
        <v>670</v>
      </c>
      <c r="B10" s="265" t="s">
        <v>0</v>
      </c>
      <c r="C10" s="265" t="s">
        <v>63</v>
      </c>
      <c r="D10" s="265" t="s">
        <v>64</v>
      </c>
      <c r="E10" s="266">
        <v>7</v>
      </c>
      <c r="F10" s="260" t="s">
        <v>79</v>
      </c>
    </row>
    <row r="11" spans="1:6" ht="23.25">
      <c r="A11" s="264" t="s">
        <v>671</v>
      </c>
      <c r="B11" s="265" t="s">
        <v>49</v>
      </c>
      <c r="C11" s="265" t="s">
        <v>65</v>
      </c>
      <c r="D11" s="265" t="s">
        <v>66</v>
      </c>
      <c r="E11" s="266">
        <v>3</v>
      </c>
      <c r="F11" s="260" t="s">
        <v>79</v>
      </c>
    </row>
    <row r="12" spans="1:6" ht="23.25">
      <c r="A12" s="264" t="s">
        <v>672</v>
      </c>
      <c r="B12" s="265" t="s">
        <v>50</v>
      </c>
      <c r="C12" s="265" t="s">
        <v>50</v>
      </c>
      <c r="D12" s="265" t="s">
        <v>67</v>
      </c>
      <c r="E12" s="266">
        <v>3</v>
      </c>
      <c r="F12" s="260" t="s">
        <v>79</v>
      </c>
    </row>
    <row r="13" spans="1:6" ht="23.25">
      <c r="A13" s="264" t="s">
        <v>673</v>
      </c>
      <c r="B13" s="265" t="s">
        <v>51</v>
      </c>
      <c r="C13" s="265" t="s">
        <v>51</v>
      </c>
      <c r="D13" s="265" t="s">
        <v>68</v>
      </c>
      <c r="E13" s="266">
        <v>3</v>
      </c>
      <c r="F13" s="260" t="s">
        <v>79</v>
      </c>
    </row>
    <row r="14" spans="1:6" ht="23.25">
      <c r="A14" s="264" t="s">
        <v>674</v>
      </c>
      <c r="B14" s="265" t="s">
        <v>52</v>
      </c>
      <c r="C14" s="265" t="s">
        <v>69</v>
      </c>
      <c r="D14" s="265" t="s">
        <v>71</v>
      </c>
      <c r="E14" s="266">
        <v>3</v>
      </c>
      <c r="F14" s="260" t="s">
        <v>79</v>
      </c>
    </row>
    <row r="15" spans="1:6" ht="23.25">
      <c r="A15" s="267" t="s">
        <v>675</v>
      </c>
      <c r="B15" s="266" t="s">
        <v>531</v>
      </c>
      <c r="C15" s="265" t="s">
        <v>57</v>
      </c>
      <c r="D15" s="265" t="s">
        <v>70</v>
      </c>
      <c r="E15" s="266">
        <v>3</v>
      </c>
      <c r="F15" s="260" t="s">
        <v>79</v>
      </c>
    </row>
    <row r="16" spans="1:6" ht="23.25">
      <c r="A16" s="264" t="s">
        <v>676</v>
      </c>
      <c r="B16" s="265" t="s">
        <v>53</v>
      </c>
      <c r="C16" s="265" t="s">
        <v>72</v>
      </c>
      <c r="D16" s="265" t="s">
        <v>73</v>
      </c>
      <c r="E16" s="266">
        <v>3</v>
      </c>
      <c r="F16" s="260" t="s">
        <v>79</v>
      </c>
    </row>
    <row r="17" spans="1:6" ht="23.25">
      <c r="A17" s="18" t="s">
        <v>677</v>
      </c>
      <c r="B17" s="266" t="s">
        <v>531</v>
      </c>
      <c r="C17" s="265" t="s">
        <v>74</v>
      </c>
      <c r="D17" s="265" t="s">
        <v>75</v>
      </c>
      <c r="E17" s="266">
        <v>3</v>
      </c>
      <c r="F17" s="260" t="s">
        <v>79</v>
      </c>
    </row>
    <row r="18" spans="1:6" ht="23.25">
      <c r="A18" s="268" t="s">
        <v>678</v>
      </c>
      <c r="B18" s="265" t="s">
        <v>54</v>
      </c>
      <c r="C18" s="265" t="s">
        <v>76</v>
      </c>
      <c r="D18" s="265" t="s">
        <v>54</v>
      </c>
      <c r="E18" s="266">
        <v>5</v>
      </c>
      <c r="F18" s="260" t="s">
        <v>79</v>
      </c>
    </row>
    <row r="19" spans="1:6" ht="23.25">
      <c r="A19" s="268" t="s">
        <v>679</v>
      </c>
      <c r="B19" s="265" t="s">
        <v>55</v>
      </c>
      <c r="C19" s="265" t="s">
        <v>55</v>
      </c>
      <c r="D19" s="265" t="s">
        <v>77</v>
      </c>
      <c r="E19" s="266">
        <v>3</v>
      </c>
      <c r="F19" s="260" t="s">
        <v>79</v>
      </c>
    </row>
    <row r="20" spans="1:6" ht="23.25">
      <c r="A20" s="268" t="s">
        <v>680</v>
      </c>
      <c r="B20" s="265" t="s">
        <v>56</v>
      </c>
      <c r="C20" s="265" t="s">
        <v>56</v>
      </c>
      <c r="D20" s="265" t="s">
        <v>78</v>
      </c>
      <c r="E20" s="266">
        <v>3</v>
      </c>
      <c r="F20" s="260" t="s">
        <v>79</v>
      </c>
    </row>
    <row r="21" spans="1:6" ht="23.25">
      <c r="A21" s="18" t="s">
        <v>193</v>
      </c>
      <c r="B21" s="266" t="s">
        <v>531</v>
      </c>
      <c r="C21" s="265" t="s">
        <v>205</v>
      </c>
      <c r="D21" s="265" t="s">
        <v>209</v>
      </c>
      <c r="E21" s="266">
        <v>3</v>
      </c>
      <c r="F21" s="260" t="s">
        <v>79</v>
      </c>
    </row>
    <row r="22" spans="1:6" ht="23.25">
      <c r="A22" s="268" t="s">
        <v>194</v>
      </c>
      <c r="B22" s="265" t="s">
        <v>200</v>
      </c>
      <c r="C22" s="265" t="s">
        <v>200</v>
      </c>
      <c r="D22" s="265" t="s">
        <v>210</v>
      </c>
      <c r="E22" s="266">
        <v>3</v>
      </c>
      <c r="F22" s="260" t="s">
        <v>79</v>
      </c>
    </row>
    <row r="23" spans="1:6" ht="23.25">
      <c r="A23" s="268" t="s">
        <v>195</v>
      </c>
      <c r="B23" s="265" t="s">
        <v>201</v>
      </c>
      <c r="C23" s="265" t="s">
        <v>206</v>
      </c>
      <c r="D23" s="265" t="s">
        <v>211</v>
      </c>
      <c r="E23" s="266">
        <v>3</v>
      </c>
      <c r="F23" s="260" t="s">
        <v>79</v>
      </c>
    </row>
    <row r="24" spans="1:6" ht="23.25">
      <c r="A24" s="18" t="s">
        <v>197</v>
      </c>
      <c r="B24" s="266" t="s">
        <v>531</v>
      </c>
      <c r="C24" s="265" t="s">
        <v>207</v>
      </c>
      <c r="D24" s="265" t="s">
        <v>212</v>
      </c>
      <c r="E24" s="266">
        <v>3</v>
      </c>
      <c r="F24" s="260" t="s">
        <v>79</v>
      </c>
    </row>
    <row r="25" spans="1:6" ht="23.25">
      <c r="A25" s="268" t="s">
        <v>196</v>
      </c>
      <c r="B25" s="265" t="s">
        <v>202</v>
      </c>
      <c r="C25" s="265" t="s">
        <v>208</v>
      </c>
      <c r="D25" s="265" t="s">
        <v>202</v>
      </c>
      <c r="E25" s="266">
        <v>5</v>
      </c>
      <c r="F25" s="260" t="s">
        <v>79</v>
      </c>
    </row>
    <row r="26" spans="1:6" ht="23.25">
      <c r="A26" s="268" t="s">
        <v>198</v>
      </c>
      <c r="B26" s="265" t="s">
        <v>203</v>
      </c>
      <c r="C26" s="265" t="s">
        <v>203</v>
      </c>
      <c r="D26" s="265" t="s">
        <v>213</v>
      </c>
      <c r="E26" s="266">
        <v>3</v>
      </c>
      <c r="F26" s="260" t="s">
        <v>79</v>
      </c>
    </row>
    <row r="27" spans="1:6" ht="23.25">
      <c r="A27" s="268" t="s">
        <v>199</v>
      </c>
      <c r="B27" s="265" t="s">
        <v>204</v>
      </c>
      <c r="C27" s="265" t="s">
        <v>204</v>
      </c>
      <c r="D27" s="265" t="s">
        <v>214</v>
      </c>
      <c r="E27" s="266">
        <v>3</v>
      </c>
      <c r="F27" s="260" t="s">
        <v>79</v>
      </c>
    </row>
    <row r="28" spans="1:6" ht="23.25">
      <c r="A28" s="18" t="s">
        <v>245</v>
      </c>
      <c r="B28" s="266">
        <v>17</v>
      </c>
      <c r="C28" s="266">
        <v>22</v>
      </c>
      <c r="D28" s="266">
        <v>22</v>
      </c>
      <c r="E28" s="269"/>
      <c r="F28" s="18"/>
    </row>
    <row r="29" spans="1:6" ht="21.75">
      <c r="A29" s="270"/>
      <c r="B29" s="271">
        <f>(C28/B28)*100</f>
        <v>129.41176470588235</v>
      </c>
      <c r="C29" s="272" t="s">
        <v>492</v>
      </c>
      <c r="D29" s="426"/>
      <c r="E29" s="427"/>
      <c r="F29" s="427"/>
    </row>
    <row r="30" spans="1:6" ht="21.75">
      <c r="A30" s="261" t="s">
        <v>275</v>
      </c>
      <c r="B30" s="262"/>
      <c r="C30" s="262"/>
      <c r="D30" s="262"/>
      <c r="E30" s="420" t="s">
        <v>317</v>
      </c>
      <c r="F30" s="420"/>
    </row>
    <row r="31" spans="1:6" ht="21.75">
      <c r="A31" s="263"/>
      <c r="B31" s="263"/>
      <c r="C31" s="263"/>
      <c r="D31" s="263"/>
      <c r="E31" s="263"/>
      <c r="F31" s="263"/>
    </row>
    <row r="32" spans="1:6" ht="21.75">
      <c r="A32" s="263" t="s">
        <v>111</v>
      </c>
      <c r="B32" s="263" t="s">
        <v>112</v>
      </c>
      <c r="C32" s="263"/>
      <c r="D32" s="263"/>
      <c r="E32" s="421" t="s">
        <v>493</v>
      </c>
      <c r="F32" s="421"/>
    </row>
    <row r="33" spans="1:6" ht="21.75">
      <c r="A33" s="263"/>
      <c r="B33" s="263" t="s">
        <v>114</v>
      </c>
      <c r="C33" s="263"/>
      <c r="D33" s="263"/>
      <c r="E33" s="263"/>
      <c r="F33" s="330" t="s">
        <v>494</v>
      </c>
    </row>
    <row r="34" spans="1:6" ht="21.75">
      <c r="A34" s="263"/>
      <c r="B34" s="263"/>
      <c r="C34" s="263"/>
      <c r="D34" s="263"/>
      <c r="E34" s="263"/>
      <c r="F34" s="263"/>
    </row>
    <row r="35" spans="1:6" ht="21.75">
      <c r="A35" s="422"/>
      <c r="B35" s="422"/>
      <c r="C35" s="422"/>
      <c r="D35" s="422"/>
      <c r="E35" s="422"/>
      <c r="F35" s="422"/>
    </row>
  </sheetData>
  <sheetProtection/>
  <mergeCells count="7">
    <mergeCell ref="E30:F30"/>
    <mergeCell ref="E32:F32"/>
    <mergeCell ref="A35:F35"/>
    <mergeCell ref="A1:F1"/>
    <mergeCell ref="A3:F3"/>
    <mergeCell ref="A4:F4"/>
    <mergeCell ref="D29:F29"/>
  </mergeCells>
  <printOptions/>
  <pageMargins left="0.75" right="0.75" top="1" bottom="1" header="0.5" footer="0.5"/>
  <pageSetup horizontalDpi="600" verticalDpi="600" orientation="portrait" paperSize="9" scale="76" r:id="rId1"/>
  <headerFooter alignWithMargins="0">
    <oddFooter>&amp;Cหน้า 5-&amp;P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A19">
      <selection activeCell="F25" sqref="F25"/>
    </sheetView>
  </sheetViews>
  <sheetFormatPr defaultColWidth="9.140625" defaultRowHeight="21.75"/>
  <cols>
    <col min="1" max="1" width="11.140625" style="0" customWidth="1"/>
    <col min="2" max="2" width="21.57421875" style="0" customWidth="1"/>
    <col min="3" max="3" width="18.7109375" style="0" customWidth="1"/>
    <col min="4" max="5" width="18.421875" style="0" customWidth="1"/>
    <col min="6" max="6" width="15.140625" style="0" customWidth="1"/>
    <col min="7" max="7" width="16.00390625" style="0" customWidth="1"/>
  </cols>
  <sheetData>
    <row r="1" spans="1:7" ht="23.25">
      <c r="A1" s="402" t="s">
        <v>273</v>
      </c>
      <c r="B1" s="402"/>
      <c r="C1" s="402"/>
      <c r="D1" s="402"/>
      <c r="E1" s="402"/>
      <c r="F1" s="402"/>
      <c r="G1" s="402"/>
    </row>
    <row r="2" spans="1:7" ht="23.25">
      <c r="A2" s="8"/>
      <c r="B2" s="8"/>
      <c r="C2" s="8"/>
      <c r="D2" s="8"/>
      <c r="E2" s="8"/>
      <c r="F2" s="8"/>
      <c r="G2" s="15" t="s">
        <v>279</v>
      </c>
    </row>
    <row r="3" spans="1:7" ht="26.25">
      <c r="A3" s="396" t="s">
        <v>324</v>
      </c>
      <c r="B3" s="397"/>
      <c r="C3" s="397"/>
      <c r="D3" s="397"/>
      <c r="E3" s="397"/>
      <c r="F3" s="397"/>
      <c r="G3" s="398"/>
    </row>
    <row r="4" spans="1:7" ht="26.25">
      <c r="A4" s="396" t="s">
        <v>495</v>
      </c>
      <c r="B4" s="397"/>
      <c r="C4" s="397"/>
      <c r="D4" s="397"/>
      <c r="E4" s="397"/>
      <c r="F4" s="397"/>
      <c r="G4" s="416"/>
    </row>
    <row r="5" spans="1:7" ht="46.5">
      <c r="A5" s="193" t="s">
        <v>496</v>
      </c>
      <c r="B5" s="193" t="s">
        <v>486</v>
      </c>
      <c r="C5" s="193" t="s">
        <v>497</v>
      </c>
      <c r="D5" s="194" t="s">
        <v>498</v>
      </c>
      <c r="E5" s="194" t="s">
        <v>499</v>
      </c>
      <c r="F5" s="194" t="s">
        <v>500</v>
      </c>
      <c r="G5" s="193" t="s">
        <v>491</v>
      </c>
    </row>
    <row r="6" spans="1:7" ht="23.25">
      <c r="A6" s="257">
        <v>2548</v>
      </c>
      <c r="B6" s="264" t="s">
        <v>666</v>
      </c>
      <c r="C6" s="265" t="s">
        <v>681</v>
      </c>
      <c r="D6" s="257">
        <v>19</v>
      </c>
      <c r="E6" s="257">
        <v>21</v>
      </c>
      <c r="F6" s="273">
        <f>(D6/E6)*100</f>
        <v>90.47619047619048</v>
      </c>
      <c r="G6" s="195"/>
    </row>
    <row r="7" spans="1:7" ht="23.25">
      <c r="A7" s="257">
        <v>2548</v>
      </c>
      <c r="B7" s="264" t="s">
        <v>667</v>
      </c>
      <c r="C7" s="265" t="s">
        <v>682</v>
      </c>
      <c r="D7" s="257">
        <v>19</v>
      </c>
      <c r="E7" s="257">
        <v>21</v>
      </c>
      <c r="F7" s="273">
        <f aca="true" t="shared" si="0" ref="F7:F28">(D7/E7)*100</f>
        <v>90.47619047619048</v>
      </c>
      <c r="G7" s="195"/>
    </row>
    <row r="8" spans="1:7" ht="23.25">
      <c r="A8" s="257">
        <v>2548</v>
      </c>
      <c r="B8" s="264" t="s">
        <v>668</v>
      </c>
      <c r="C8" s="265" t="s">
        <v>60</v>
      </c>
      <c r="D8" s="257">
        <v>19</v>
      </c>
      <c r="E8" s="257">
        <v>21</v>
      </c>
      <c r="F8" s="273">
        <f t="shared" si="0"/>
        <v>90.47619047619048</v>
      </c>
      <c r="G8" s="195"/>
    </row>
    <row r="9" spans="1:7" ht="23.25">
      <c r="A9" s="257">
        <v>2548</v>
      </c>
      <c r="B9" s="267" t="s">
        <v>669</v>
      </c>
      <c r="C9" s="265" t="s">
        <v>62</v>
      </c>
      <c r="D9" s="257">
        <v>16</v>
      </c>
      <c r="E9" s="257">
        <v>21</v>
      </c>
      <c r="F9" s="273">
        <f t="shared" si="0"/>
        <v>76.19047619047619</v>
      </c>
      <c r="G9" s="195"/>
    </row>
    <row r="10" spans="1:7" ht="23.25">
      <c r="A10" s="257">
        <v>2548</v>
      </c>
      <c r="B10" s="264" t="s">
        <v>670</v>
      </c>
      <c r="C10" s="265" t="s">
        <v>63</v>
      </c>
      <c r="D10" s="257">
        <v>18</v>
      </c>
      <c r="E10" s="257">
        <v>21</v>
      </c>
      <c r="F10" s="273">
        <f t="shared" si="0"/>
        <v>85.71428571428571</v>
      </c>
      <c r="G10" s="195"/>
    </row>
    <row r="11" spans="1:7" ht="23.25">
      <c r="A11" s="257">
        <v>2548</v>
      </c>
      <c r="B11" s="264" t="s">
        <v>671</v>
      </c>
      <c r="C11" s="265" t="s">
        <v>65</v>
      </c>
      <c r="D11" s="257">
        <v>20</v>
      </c>
      <c r="E11" s="257">
        <v>21</v>
      </c>
      <c r="F11" s="273">
        <f t="shared" si="0"/>
        <v>95.23809523809523</v>
      </c>
      <c r="G11" s="195"/>
    </row>
    <row r="12" spans="1:7" ht="23.25">
      <c r="A12" s="257">
        <v>2548</v>
      </c>
      <c r="B12" s="264" t="s">
        <v>672</v>
      </c>
      <c r="C12" s="265" t="s">
        <v>50</v>
      </c>
      <c r="D12" s="257">
        <v>18</v>
      </c>
      <c r="E12" s="257">
        <v>21</v>
      </c>
      <c r="F12" s="273">
        <f t="shared" si="0"/>
        <v>85.71428571428571</v>
      </c>
      <c r="G12" s="195"/>
    </row>
    <row r="13" spans="1:7" ht="23.25">
      <c r="A13" s="257">
        <v>2548</v>
      </c>
      <c r="B13" s="264" t="s">
        <v>673</v>
      </c>
      <c r="C13" s="265" t="s">
        <v>51</v>
      </c>
      <c r="D13" s="257">
        <v>19</v>
      </c>
      <c r="E13" s="257">
        <v>21</v>
      </c>
      <c r="F13" s="273">
        <f t="shared" si="0"/>
        <v>90.47619047619048</v>
      </c>
      <c r="G13" s="195"/>
    </row>
    <row r="14" spans="1:7" ht="23.25">
      <c r="A14" s="257">
        <v>2548</v>
      </c>
      <c r="B14" s="264" t="s">
        <v>674</v>
      </c>
      <c r="C14" s="265" t="s">
        <v>69</v>
      </c>
      <c r="D14" s="257">
        <v>15</v>
      </c>
      <c r="E14" s="257">
        <v>20</v>
      </c>
      <c r="F14" s="273">
        <f t="shared" si="0"/>
        <v>75</v>
      </c>
      <c r="G14" s="195"/>
    </row>
    <row r="15" spans="1:7" ht="23.25">
      <c r="A15" s="257">
        <v>2548</v>
      </c>
      <c r="B15" s="267" t="s">
        <v>675</v>
      </c>
      <c r="C15" s="265" t="s">
        <v>57</v>
      </c>
      <c r="D15" s="257">
        <v>19</v>
      </c>
      <c r="E15" s="257">
        <v>20</v>
      </c>
      <c r="F15" s="273">
        <f t="shared" si="0"/>
        <v>95</v>
      </c>
      <c r="G15" s="195"/>
    </row>
    <row r="16" spans="1:7" ht="23.25">
      <c r="A16" s="257">
        <v>2548</v>
      </c>
      <c r="B16" s="264" t="s">
        <v>676</v>
      </c>
      <c r="C16" s="265" t="s">
        <v>72</v>
      </c>
      <c r="D16" s="257">
        <v>19</v>
      </c>
      <c r="E16" s="257">
        <v>21</v>
      </c>
      <c r="F16" s="273">
        <f t="shared" si="0"/>
        <v>90.47619047619048</v>
      </c>
      <c r="G16" s="195"/>
    </row>
    <row r="17" spans="1:7" ht="23.25">
      <c r="A17" s="257">
        <v>2548</v>
      </c>
      <c r="B17" s="18" t="s">
        <v>677</v>
      </c>
      <c r="C17" s="265" t="s">
        <v>74</v>
      </c>
      <c r="D17" s="257">
        <v>19</v>
      </c>
      <c r="E17" s="257">
        <v>21</v>
      </c>
      <c r="F17" s="273">
        <f t="shared" si="0"/>
        <v>90.47619047619048</v>
      </c>
      <c r="G17" s="195"/>
    </row>
    <row r="18" spans="1:7" ht="23.25">
      <c r="A18" s="257">
        <v>2548</v>
      </c>
      <c r="B18" s="268" t="s">
        <v>678</v>
      </c>
      <c r="C18" s="265" t="s">
        <v>76</v>
      </c>
      <c r="D18" s="257">
        <v>18</v>
      </c>
      <c r="E18" s="257">
        <v>20</v>
      </c>
      <c r="F18" s="273">
        <f t="shared" si="0"/>
        <v>90</v>
      </c>
      <c r="G18" s="195"/>
    </row>
    <row r="19" spans="1:7" ht="23.25">
      <c r="A19" s="257">
        <v>2548</v>
      </c>
      <c r="B19" s="268" t="s">
        <v>679</v>
      </c>
      <c r="C19" s="265" t="s">
        <v>55</v>
      </c>
      <c r="D19" s="257">
        <v>19</v>
      </c>
      <c r="E19" s="257">
        <v>21</v>
      </c>
      <c r="F19" s="273">
        <f t="shared" si="0"/>
        <v>90.47619047619048</v>
      </c>
      <c r="G19" s="195"/>
    </row>
    <row r="20" spans="1:7" ht="23.25">
      <c r="A20" s="257">
        <v>2548</v>
      </c>
      <c r="B20" s="268" t="s">
        <v>680</v>
      </c>
      <c r="C20" s="265" t="s">
        <v>56</v>
      </c>
      <c r="D20" s="257">
        <v>18</v>
      </c>
      <c r="E20" s="257">
        <v>21</v>
      </c>
      <c r="F20" s="273">
        <f t="shared" si="0"/>
        <v>85.71428571428571</v>
      </c>
      <c r="G20" s="195"/>
    </row>
    <row r="21" spans="1:7" ht="23.25">
      <c r="A21" s="257">
        <v>2549</v>
      </c>
      <c r="B21" s="18" t="s">
        <v>193</v>
      </c>
      <c r="C21" s="265" t="s">
        <v>205</v>
      </c>
      <c r="D21" s="257">
        <v>18</v>
      </c>
      <c r="E21" s="257">
        <v>21</v>
      </c>
      <c r="F21" s="273">
        <f t="shared" si="0"/>
        <v>85.71428571428571</v>
      </c>
      <c r="G21" s="195"/>
    </row>
    <row r="22" spans="1:7" ht="23.25">
      <c r="A22" s="257">
        <v>2549</v>
      </c>
      <c r="B22" s="268" t="s">
        <v>194</v>
      </c>
      <c r="C22" s="265" t="s">
        <v>200</v>
      </c>
      <c r="D22" s="257">
        <v>19</v>
      </c>
      <c r="E22" s="257">
        <v>21</v>
      </c>
      <c r="F22" s="273">
        <f t="shared" si="0"/>
        <v>90.47619047619048</v>
      </c>
      <c r="G22" s="195"/>
    </row>
    <row r="23" spans="1:7" ht="23.25">
      <c r="A23" s="257">
        <v>2549</v>
      </c>
      <c r="B23" s="268" t="s">
        <v>195</v>
      </c>
      <c r="C23" s="265" t="s">
        <v>206</v>
      </c>
      <c r="D23" s="257">
        <v>18</v>
      </c>
      <c r="E23" s="257">
        <v>21</v>
      </c>
      <c r="F23" s="273">
        <f t="shared" si="0"/>
        <v>85.71428571428571</v>
      </c>
      <c r="G23" s="195"/>
    </row>
    <row r="24" spans="1:7" ht="23.25">
      <c r="A24" s="257">
        <v>2549</v>
      </c>
      <c r="B24" s="18" t="s">
        <v>197</v>
      </c>
      <c r="C24" s="265" t="s">
        <v>207</v>
      </c>
      <c r="D24" s="257">
        <v>18</v>
      </c>
      <c r="E24" s="257">
        <v>21</v>
      </c>
      <c r="F24" s="273">
        <f t="shared" si="0"/>
        <v>85.71428571428571</v>
      </c>
      <c r="G24" s="195"/>
    </row>
    <row r="25" spans="1:7" ht="23.25">
      <c r="A25" s="257">
        <v>2549</v>
      </c>
      <c r="B25" s="268" t="s">
        <v>196</v>
      </c>
      <c r="C25" s="265" t="s">
        <v>208</v>
      </c>
      <c r="D25" s="257">
        <v>16</v>
      </c>
      <c r="E25" s="257">
        <v>21</v>
      </c>
      <c r="F25" s="273">
        <f t="shared" si="0"/>
        <v>76.19047619047619</v>
      </c>
      <c r="G25" s="195"/>
    </row>
    <row r="26" spans="1:7" ht="23.25">
      <c r="A26" s="257">
        <v>2549</v>
      </c>
      <c r="B26" s="268" t="s">
        <v>198</v>
      </c>
      <c r="C26" s="265" t="s">
        <v>203</v>
      </c>
      <c r="D26" s="257">
        <v>17</v>
      </c>
      <c r="E26" s="257">
        <v>21</v>
      </c>
      <c r="F26" s="273">
        <f t="shared" si="0"/>
        <v>80.95238095238095</v>
      </c>
      <c r="G26" s="332" t="s">
        <v>216</v>
      </c>
    </row>
    <row r="27" spans="1:7" ht="23.25">
      <c r="A27" s="257">
        <v>2549</v>
      </c>
      <c r="B27" s="268" t="s">
        <v>199</v>
      </c>
      <c r="C27" s="265" t="s">
        <v>204</v>
      </c>
      <c r="D27" s="257">
        <v>20</v>
      </c>
      <c r="E27" s="257">
        <v>21</v>
      </c>
      <c r="F27" s="273">
        <f t="shared" si="0"/>
        <v>95.23809523809523</v>
      </c>
      <c r="G27" s="332" t="s">
        <v>215</v>
      </c>
    </row>
    <row r="28" spans="1:7" ht="21.75">
      <c r="A28" s="431" t="s">
        <v>113</v>
      </c>
      <c r="B28" s="432"/>
      <c r="C28" s="433"/>
      <c r="D28" s="273">
        <f>(SUM(D4:D27))/22</f>
        <v>18.227272727272727</v>
      </c>
      <c r="E28" s="273">
        <f>(SUM(E6:E27))/22</f>
        <v>20.863636363636363</v>
      </c>
      <c r="F28" s="273">
        <f t="shared" si="0"/>
        <v>87.36383442265794</v>
      </c>
      <c r="G28" s="195"/>
    </row>
    <row r="29" spans="1:7" ht="21.75">
      <c r="A29" s="196" t="s">
        <v>275</v>
      </c>
      <c r="B29" s="197"/>
      <c r="C29" s="197"/>
      <c r="D29" s="197"/>
      <c r="E29" s="428" t="s">
        <v>317</v>
      </c>
      <c r="F29" s="428"/>
      <c r="G29" s="429"/>
    </row>
    <row r="31" spans="1:7" ht="21.75">
      <c r="A31" t="s">
        <v>337</v>
      </c>
      <c r="E31" s="430" t="s">
        <v>493</v>
      </c>
      <c r="F31" s="430"/>
      <c r="G31" s="430"/>
    </row>
    <row r="32" spans="6:7" ht="21.75">
      <c r="F32" s="430" t="s">
        <v>494</v>
      </c>
      <c r="G32" s="430"/>
    </row>
    <row r="34" spans="1:7" ht="21.75">
      <c r="A34" s="422"/>
      <c r="B34" s="422"/>
      <c r="C34" s="422"/>
      <c r="D34" s="422"/>
      <c r="E34" s="422"/>
      <c r="F34" s="422"/>
      <c r="G34" s="422"/>
    </row>
  </sheetData>
  <sheetProtection/>
  <mergeCells count="8">
    <mergeCell ref="E29:G29"/>
    <mergeCell ref="E31:G31"/>
    <mergeCell ref="F32:G32"/>
    <mergeCell ref="A34:G34"/>
    <mergeCell ref="A1:G1"/>
    <mergeCell ref="A3:G3"/>
    <mergeCell ref="A4:G4"/>
    <mergeCell ref="A28:C28"/>
  </mergeCells>
  <printOptions/>
  <pageMargins left="0.75" right="0.75" top="1" bottom="1" header="0.5" footer="0.5"/>
  <pageSetup horizontalDpi="600" verticalDpi="600" orientation="portrait" paperSize="9" scale="78" r:id="rId1"/>
  <headerFooter alignWithMargins="0">
    <oddFooter>&amp;Cหน้า 5-&amp;P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60" zoomScaleNormal="80" zoomScalePageLayoutView="0" workbookViewId="0" topLeftCell="A9">
      <selection activeCell="C24" sqref="C24:E24"/>
    </sheetView>
  </sheetViews>
  <sheetFormatPr defaultColWidth="9.140625" defaultRowHeight="21.75"/>
  <cols>
    <col min="1" max="1" width="49.28125" style="0" customWidth="1"/>
    <col min="2" max="2" width="8.57421875" style="0" customWidth="1"/>
    <col min="3" max="3" width="9.8515625" style="0" customWidth="1"/>
    <col min="4" max="4" width="31.7109375" style="0" customWidth="1"/>
    <col min="5" max="5" width="13.421875" style="0" customWidth="1"/>
  </cols>
  <sheetData>
    <row r="1" spans="1:5" ht="23.25">
      <c r="A1" s="402" t="s">
        <v>273</v>
      </c>
      <c r="B1" s="402"/>
      <c r="C1" s="402"/>
      <c r="D1" s="402"/>
      <c r="E1" s="402"/>
    </row>
    <row r="2" spans="1:5" ht="23.25">
      <c r="A2" s="8"/>
      <c r="B2" s="8"/>
      <c r="C2" s="8"/>
      <c r="D2" s="8"/>
      <c r="E2" s="15" t="s">
        <v>278</v>
      </c>
    </row>
    <row r="3" spans="1:5" ht="26.25">
      <c r="A3" s="399" t="s">
        <v>271</v>
      </c>
      <c r="B3" s="400"/>
      <c r="C3" s="400"/>
      <c r="D3" s="400"/>
      <c r="E3" s="401"/>
    </row>
    <row r="4" spans="1:5" ht="23.25" customHeight="1">
      <c r="A4" s="396" t="s">
        <v>329</v>
      </c>
      <c r="B4" s="397"/>
      <c r="C4" s="397"/>
      <c r="D4" s="397"/>
      <c r="E4" s="398"/>
    </row>
    <row r="5" spans="1:5" ht="23.25">
      <c r="A5" s="156" t="s">
        <v>306</v>
      </c>
      <c r="B5" s="108"/>
      <c r="C5" s="108"/>
      <c r="D5" s="108"/>
      <c r="E5" s="31" t="s">
        <v>413</v>
      </c>
    </row>
    <row r="6" spans="1:5" ht="52.5">
      <c r="A6" s="206" t="s">
        <v>385</v>
      </c>
      <c r="B6" s="436" t="s">
        <v>482</v>
      </c>
      <c r="C6" s="437"/>
      <c r="D6" s="207" t="s">
        <v>481</v>
      </c>
      <c r="E6" s="434" t="s">
        <v>483</v>
      </c>
    </row>
    <row r="7" spans="1:5" ht="26.25">
      <c r="A7" s="208"/>
      <c r="B7" s="209" t="s">
        <v>399</v>
      </c>
      <c r="C7" s="210" t="s">
        <v>400</v>
      </c>
      <c r="D7" s="211"/>
      <c r="E7" s="435"/>
    </row>
    <row r="8" spans="1:5" ht="94.5" customHeight="1">
      <c r="A8" s="121" t="s">
        <v>543</v>
      </c>
      <c r="B8" s="213" t="s">
        <v>532</v>
      </c>
      <c r="C8" s="203"/>
      <c r="D8" s="219" t="s">
        <v>115</v>
      </c>
      <c r="E8" s="212"/>
    </row>
    <row r="9" spans="1:5" ht="96.75" customHeight="1">
      <c r="A9" s="122" t="s">
        <v>646</v>
      </c>
      <c r="B9" s="213" t="s">
        <v>532</v>
      </c>
      <c r="C9" s="214"/>
      <c r="D9" s="219" t="s">
        <v>116</v>
      </c>
      <c r="E9" s="212"/>
    </row>
    <row r="10" spans="1:5" ht="46.5" customHeight="1">
      <c r="A10" s="119" t="s">
        <v>533</v>
      </c>
      <c r="B10" s="214" t="s">
        <v>532</v>
      </c>
      <c r="C10" s="214"/>
      <c r="D10" s="220" t="s">
        <v>534</v>
      </c>
      <c r="E10" s="212"/>
    </row>
    <row r="11" spans="1:5" ht="23.25">
      <c r="A11" s="201" t="s">
        <v>328</v>
      </c>
      <c r="B11" s="214" t="s">
        <v>532</v>
      </c>
      <c r="C11" s="214"/>
      <c r="D11" s="219"/>
      <c r="E11" s="212"/>
    </row>
    <row r="12" spans="1:5" ht="75" customHeight="1">
      <c r="A12" s="119" t="s">
        <v>330</v>
      </c>
      <c r="B12" s="215"/>
      <c r="C12" s="214" t="s">
        <v>532</v>
      </c>
      <c r="D12" s="219"/>
      <c r="E12" s="212"/>
    </row>
    <row r="13" spans="1:5" ht="26.25">
      <c r="A13" s="118" t="s">
        <v>386</v>
      </c>
      <c r="B13" s="406">
        <v>4</v>
      </c>
      <c r="C13" s="407"/>
      <c r="D13" s="407"/>
      <c r="E13" s="408"/>
    </row>
    <row r="14" spans="1:5" ht="23.25">
      <c r="A14" s="56" t="s">
        <v>275</v>
      </c>
      <c r="B14" s="30"/>
      <c r="C14" s="409" t="s">
        <v>317</v>
      </c>
      <c r="D14" s="409"/>
      <c r="E14" s="410"/>
    </row>
    <row r="15" spans="1:5" ht="23.25">
      <c r="A15" s="51"/>
      <c r="B15" s="51"/>
      <c r="C15" s="51"/>
      <c r="D15" s="51"/>
      <c r="E15" s="113"/>
    </row>
    <row r="16" spans="1:5" ht="23.25">
      <c r="A16" s="51"/>
      <c r="B16" s="51"/>
      <c r="C16" s="51"/>
      <c r="D16" s="51"/>
      <c r="E16" s="114"/>
    </row>
    <row r="17" spans="1:5" ht="23.25">
      <c r="A17" s="51"/>
      <c r="B17" s="51"/>
      <c r="C17" s="51"/>
      <c r="D17" s="51"/>
      <c r="E17" s="114"/>
    </row>
    <row r="18" spans="1:5" ht="23.25">
      <c r="A18" s="51"/>
      <c r="B18" s="51"/>
      <c r="C18" s="51"/>
      <c r="D18" s="51"/>
      <c r="E18" s="114"/>
    </row>
    <row r="19" spans="1:5" ht="23.25">
      <c r="A19" s="51"/>
      <c r="B19" s="51"/>
      <c r="C19" s="51"/>
      <c r="D19" s="51"/>
      <c r="E19" s="114"/>
    </row>
    <row r="20" spans="1:5" ht="23.25">
      <c r="A20" s="51"/>
      <c r="B20" s="51"/>
      <c r="C20" s="51"/>
      <c r="D20" s="51"/>
      <c r="E20" s="114"/>
    </row>
    <row r="21" spans="1:5" ht="23.25">
      <c r="A21" s="51"/>
      <c r="B21" s="51"/>
      <c r="C21" s="51"/>
      <c r="D21" s="51"/>
      <c r="E21" s="114"/>
    </row>
    <row r="22" spans="1:5" ht="23.25">
      <c r="A22" s="51"/>
      <c r="B22" s="51"/>
      <c r="C22" s="51"/>
      <c r="D22" s="51"/>
      <c r="E22" s="114"/>
    </row>
    <row r="23" spans="1:5" ht="23.25">
      <c r="A23" s="9" t="s">
        <v>332</v>
      </c>
      <c r="B23" s="9"/>
      <c r="C23" s="417" t="s">
        <v>331</v>
      </c>
      <c r="D23" s="417"/>
      <c r="E23" s="417"/>
    </row>
    <row r="24" spans="1:5" ht="23.25">
      <c r="A24" s="9"/>
      <c r="B24" s="9"/>
      <c r="C24" s="417" t="s">
        <v>684</v>
      </c>
      <c r="D24" s="417"/>
      <c r="E24" s="417"/>
    </row>
    <row r="25" spans="1:5" ht="23.25">
      <c r="A25" s="403"/>
      <c r="B25" s="403"/>
      <c r="C25" s="403"/>
      <c r="D25" s="403"/>
      <c r="E25" s="403"/>
    </row>
    <row r="26" spans="1:5" ht="23.25">
      <c r="A26" s="9"/>
      <c r="B26" s="9"/>
      <c r="C26" s="9"/>
      <c r="D26" s="9"/>
      <c r="E26" s="10"/>
    </row>
    <row r="27" spans="1:5" ht="23.25">
      <c r="A27" s="9"/>
      <c r="B27" s="9"/>
      <c r="C27" s="9"/>
      <c r="D27" s="9"/>
      <c r="E27" s="10"/>
    </row>
    <row r="28" spans="1:5" ht="23.25">
      <c r="A28" s="9"/>
      <c r="B28" s="9"/>
      <c r="C28" s="9"/>
      <c r="D28" s="9"/>
      <c r="E28" s="8"/>
    </row>
    <row r="29" spans="1:5" ht="23.25">
      <c r="A29" s="403"/>
      <c r="B29" s="403"/>
      <c r="C29" s="403"/>
      <c r="D29" s="403"/>
      <c r="E29" s="403"/>
    </row>
  </sheetData>
  <sheetProtection/>
  <mergeCells count="11">
    <mergeCell ref="C14:E14"/>
    <mergeCell ref="E6:E7"/>
    <mergeCell ref="A1:E1"/>
    <mergeCell ref="A25:E25"/>
    <mergeCell ref="A29:E29"/>
    <mergeCell ref="A3:E3"/>
    <mergeCell ref="A4:E4"/>
    <mergeCell ref="C23:E23"/>
    <mergeCell ref="C24:E24"/>
    <mergeCell ref="B6:C6"/>
    <mergeCell ref="B13:E13"/>
  </mergeCells>
  <printOptions/>
  <pageMargins left="0.75" right="0.75" top="1" bottom="1" header="0.5" footer="0.5"/>
  <pageSetup horizontalDpi="600" verticalDpi="600" orientation="portrait" paperSize="9" scale="82" r:id="rId1"/>
  <headerFooter alignWithMargins="0">
    <oddFooter>&amp;Cหน้า 5-&amp;P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60" zoomScaleNormal="80" zoomScalePageLayoutView="0" workbookViewId="0" topLeftCell="A1">
      <selection activeCell="A5" sqref="A5:E5"/>
    </sheetView>
  </sheetViews>
  <sheetFormatPr defaultColWidth="9.140625" defaultRowHeight="21.75"/>
  <cols>
    <col min="1" max="1" width="50.28125" style="0" customWidth="1"/>
    <col min="2" max="2" width="6.7109375" style="0" customWidth="1"/>
    <col min="3" max="3" width="8.00390625" style="0" customWidth="1"/>
    <col min="4" max="4" width="38.8515625" style="0" customWidth="1"/>
    <col min="5" max="5" width="13.421875" style="0" customWidth="1"/>
  </cols>
  <sheetData>
    <row r="1" spans="1:5" ht="23.25">
      <c r="A1" s="402" t="s">
        <v>273</v>
      </c>
      <c r="B1" s="402"/>
      <c r="C1" s="402"/>
      <c r="D1" s="402"/>
      <c r="E1" s="402"/>
    </row>
    <row r="2" spans="1:5" ht="23.25">
      <c r="A2" s="8"/>
      <c r="B2" s="8"/>
      <c r="C2" s="8"/>
      <c r="D2" s="8"/>
      <c r="E2" s="15" t="s">
        <v>277</v>
      </c>
    </row>
    <row r="3" spans="1:5" ht="26.25">
      <c r="A3" s="399" t="s">
        <v>271</v>
      </c>
      <c r="B3" s="400"/>
      <c r="C3" s="400"/>
      <c r="D3" s="400"/>
      <c r="E3" s="401"/>
    </row>
    <row r="4" spans="1:5" ht="29.25" customHeight="1">
      <c r="A4" s="396" t="s">
        <v>333</v>
      </c>
      <c r="B4" s="440"/>
      <c r="C4" s="440"/>
      <c r="D4" s="440"/>
      <c r="E4" s="441"/>
    </row>
    <row r="5" spans="1:5" ht="26.25">
      <c r="A5" s="396" t="s">
        <v>501</v>
      </c>
      <c r="B5" s="397"/>
      <c r="C5" s="397"/>
      <c r="D5" s="397"/>
      <c r="E5" s="416"/>
    </row>
    <row r="6" spans="1:5" ht="23.25">
      <c r="A6" s="156" t="s">
        <v>306</v>
      </c>
      <c r="B6" s="108"/>
      <c r="C6" s="108"/>
      <c r="D6" s="108"/>
      <c r="E6" s="31" t="s">
        <v>414</v>
      </c>
    </row>
    <row r="7" spans="1:5" ht="26.25">
      <c r="A7" s="153" t="s">
        <v>384</v>
      </c>
      <c r="B7" s="404" t="s">
        <v>482</v>
      </c>
      <c r="C7" s="405"/>
      <c r="D7" s="411" t="s">
        <v>481</v>
      </c>
      <c r="E7" s="438" t="s">
        <v>483</v>
      </c>
    </row>
    <row r="8" spans="1:5" ht="26.25">
      <c r="A8" s="154"/>
      <c r="B8" s="115" t="s">
        <v>399</v>
      </c>
      <c r="C8" s="155" t="s">
        <v>400</v>
      </c>
      <c r="D8" s="412"/>
      <c r="E8" s="439"/>
    </row>
    <row r="9" spans="1:5" ht="93">
      <c r="A9" s="119" t="s">
        <v>334</v>
      </c>
      <c r="B9" s="226" t="s">
        <v>532</v>
      </c>
      <c r="C9" s="223"/>
      <c r="D9" s="227" t="s">
        <v>117</v>
      </c>
      <c r="E9" s="225"/>
    </row>
    <row r="10" spans="1:5" ht="45" customHeight="1">
      <c r="A10" s="119" t="s">
        <v>335</v>
      </c>
      <c r="B10" s="226" t="s">
        <v>532</v>
      </c>
      <c r="C10" s="224"/>
      <c r="D10" s="225" t="s">
        <v>605</v>
      </c>
      <c r="E10" s="225"/>
    </row>
    <row r="11" spans="1:5" ht="45.75" customHeight="1">
      <c r="A11" s="119" t="s">
        <v>404</v>
      </c>
      <c r="B11" s="226" t="s">
        <v>532</v>
      </c>
      <c r="C11" s="224"/>
      <c r="D11" s="227" t="s">
        <v>118</v>
      </c>
      <c r="E11" s="225"/>
    </row>
    <row r="12" spans="1:5" ht="51" customHeight="1">
      <c r="A12" s="119" t="s">
        <v>406</v>
      </c>
      <c r="B12" s="226" t="s">
        <v>532</v>
      </c>
      <c r="C12" s="224"/>
      <c r="D12" s="227" t="s">
        <v>606</v>
      </c>
      <c r="E12" s="225"/>
    </row>
    <row r="13" spans="1:5" ht="42">
      <c r="A13" s="119" t="s">
        <v>407</v>
      </c>
      <c r="B13" s="226" t="s">
        <v>532</v>
      </c>
      <c r="C13" s="224"/>
      <c r="D13" s="227" t="s">
        <v>119</v>
      </c>
      <c r="E13" s="225"/>
    </row>
    <row r="14" spans="1:5" ht="26.25">
      <c r="A14" s="118" t="s">
        <v>386</v>
      </c>
      <c r="B14" s="406">
        <v>5</v>
      </c>
      <c r="C14" s="407"/>
      <c r="D14" s="407"/>
      <c r="E14" s="408"/>
    </row>
    <row r="15" spans="1:5" ht="23.25">
      <c r="A15" s="56" t="s">
        <v>275</v>
      </c>
      <c r="B15" s="30"/>
      <c r="C15" s="409" t="s">
        <v>317</v>
      </c>
      <c r="D15" s="409"/>
      <c r="E15" s="410"/>
    </row>
    <row r="16" spans="1:5" ht="23.25">
      <c r="A16" s="51"/>
      <c r="B16" s="51"/>
      <c r="C16" s="51"/>
      <c r="D16" s="51"/>
      <c r="E16" s="113"/>
    </row>
    <row r="17" spans="1:5" ht="23.25">
      <c r="A17" s="51"/>
      <c r="B17" s="51"/>
      <c r="C17" s="51"/>
      <c r="D17" s="51"/>
      <c r="E17" s="114"/>
    </row>
    <row r="18" spans="1:5" ht="23.25">
      <c r="A18" s="51"/>
      <c r="B18" s="51"/>
      <c r="C18" s="51"/>
      <c r="D18" s="51"/>
      <c r="E18" s="114"/>
    </row>
    <row r="19" spans="1:5" ht="25.5" customHeight="1">
      <c r="A19" s="51"/>
      <c r="B19" s="51"/>
      <c r="C19" s="51"/>
      <c r="D19" s="51"/>
      <c r="E19" s="114"/>
    </row>
    <row r="20" spans="1:5" ht="23.25">
      <c r="A20" s="51"/>
      <c r="B20" s="51"/>
      <c r="C20" s="51"/>
      <c r="D20" s="51"/>
      <c r="E20" s="114"/>
    </row>
    <row r="21" spans="1:5" ht="23.25">
      <c r="A21" s="51"/>
      <c r="B21" s="51"/>
      <c r="C21" s="51"/>
      <c r="D21" s="51"/>
      <c r="E21" s="114"/>
    </row>
    <row r="22" spans="1:5" ht="23.25">
      <c r="A22" s="51"/>
      <c r="B22" s="51"/>
      <c r="C22" s="51"/>
      <c r="D22" s="51"/>
      <c r="E22" s="114"/>
    </row>
    <row r="23" spans="1:5" ht="23.25">
      <c r="A23" s="51"/>
      <c r="B23" s="51"/>
      <c r="C23" s="51"/>
      <c r="D23" s="51"/>
      <c r="E23" s="114"/>
    </row>
    <row r="24" spans="1:5" ht="23.25">
      <c r="A24" s="51"/>
      <c r="B24" s="51"/>
      <c r="C24" s="51"/>
      <c r="D24" s="51"/>
      <c r="E24" s="114"/>
    </row>
    <row r="25" spans="1:5" ht="23.25">
      <c r="A25" s="51"/>
      <c r="B25" s="51"/>
      <c r="C25" s="51"/>
      <c r="D25" s="51"/>
      <c r="E25" s="114"/>
    </row>
    <row r="26" spans="1:5" ht="23.25">
      <c r="A26" s="51"/>
      <c r="B26" s="51"/>
      <c r="C26" s="51"/>
      <c r="D26" s="51"/>
      <c r="E26" s="114"/>
    </row>
    <row r="27" spans="1:5" ht="23.25">
      <c r="A27" s="9" t="s">
        <v>327</v>
      </c>
      <c r="B27" s="9"/>
      <c r="C27" s="417" t="s">
        <v>325</v>
      </c>
      <c r="D27" s="417"/>
      <c r="E27" s="417"/>
    </row>
    <row r="28" spans="1:5" ht="23.25">
      <c r="A28" s="9"/>
      <c r="B28" s="9"/>
      <c r="C28" s="417" t="s">
        <v>326</v>
      </c>
      <c r="D28" s="417"/>
      <c r="E28" s="417"/>
    </row>
    <row r="29" spans="1:5" ht="23.25">
      <c r="A29" s="9"/>
      <c r="B29" s="9"/>
      <c r="C29" s="9"/>
      <c r="D29" s="9"/>
      <c r="E29" s="10"/>
    </row>
    <row r="30" spans="1:5" ht="23.25">
      <c r="A30" s="9"/>
      <c r="B30" s="9"/>
      <c r="C30" s="9"/>
      <c r="D30" s="9"/>
      <c r="E30" s="10"/>
    </row>
    <row r="31" spans="1:5" ht="23.25">
      <c r="A31" s="9"/>
      <c r="B31" s="9"/>
      <c r="C31" s="9"/>
      <c r="D31" s="9"/>
      <c r="E31" s="8"/>
    </row>
    <row r="32" spans="1:5" ht="23.25">
      <c r="A32" s="403"/>
      <c r="B32" s="403"/>
      <c r="C32" s="403"/>
      <c r="D32" s="403"/>
      <c r="E32" s="403"/>
    </row>
  </sheetData>
  <sheetProtection/>
  <mergeCells count="12">
    <mergeCell ref="A1:E1"/>
    <mergeCell ref="A3:E3"/>
    <mergeCell ref="A4:E4"/>
    <mergeCell ref="A5:E5"/>
    <mergeCell ref="C15:E15"/>
    <mergeCell ref="C27:E27"/>
    <mergeCell ref="A32:E32"/>
    <mergeCell ref="B7:C7"/>
    <mergeCell ref="D7:D8"/>
    <mergeCell ref="E7:E8"/>
    <mergeCell ref="B14:E14"/>
    <mergeCell ref="C28:E28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&amp;Cหน้า 5-&amp;P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58"/>
  <sheetViews>
    <sheetView view="pageBreakPreview" zoomScaleSheetLayoutView="100" zoomScalePageLayoutView="0" workbookViewId="0" topLeftCell="A22">
      <selection activeCell="B43" sqref="B43"/>
    </sheetView>
  </sheetViews>
  <sheetFormatPr defaultColWidth="9.140625" defaultRowHeight="21.75"/>
  <cols>
    <col min="1" max="1" width="40.57421875" style="0" customWidth="1"/>
    <col min="2" max="2" width="44.8515625" style="0" customWidth="1"/>
    <col min="3" max="3" width="19.421875" style="0" customWidth="1"/>
  </cols>
  <sheetData>
    <row r="1" spans="1:3" ht="23.25">
      <c r="A1" s="402" t="s">
        <v>273</v>
      </c>
      <c r="B1" s="402"/>
      <c r="C1" s="402"/>
    </row>
    <row r="2" spans="1:3" ht="23.25">
      <c r="A2" s="8"/>
      <c r="B2" s="446" t="s">
        <v>120</v>
      </c>
      <c r="C2" s="446"/>
    </row>
    <row r="3" spans="1:3" ht="26.25">
      <c r="A3" s="399" t="s">
        <v>271</v>
      </c>
      <c r="B3" s="400"/>
      <c r="C3" s="401"/>
    </row>
    <row r="4" spans="1:3" ht="22.5">
      <c r="A4" s="396" t="s">
        <v>333</v>
      </c>
      <c r="B4" s="440"/>
      <c r="C4" s="441"/>
    </row>
    <row r="5" spans="1:3" ht="26.25">
      <c r="A5" s="396" t="s">
        <v>502</v>
      </c>
      <c r="B5" s="397"/>
      <c r="C5" s="416"/>
    </row>
    <row r="6" spans="1:3" ht="23.25">
      <c r="A6" s="156" t="s">
        <v>306</v>
      </c>
      <c r="B6" s="108"/>
      <c r="C6" s="31" t="s">
        <v>414</v>
      </c>
    </row>
    <row r="7" spans="1:3" ht="24.75" customHeight="1">
      <c r="A7" s="442" t="s">
        <v>109</v>
      </c>
      <c r="B7" s="411" t="s">
        <v>110</v>
      </c>
      <c r="C7" s="444" t="s">
        <v>503</v>
      </c>
    </row>
    <row r="8" spans="1:3" ht="27" customHeight="1">
      <c r="A8" s="443"/>
      <c r="B8" s="412"/>
      <c r="C8" s="439"/>
    </row>
    <row r="9" spans="1:3" ht="90" customHeight="1">
      <c r="A9" s="323" t="s">
        <v>176</v>
      </c>
      <c r="B9" s="324" t="s">
        <v>177</v>
      </c>
      <c r="C9" s="325">
        <v>1</v>
      </c>
    </row>
    <row r="10" spans="1:3" ht="107.25" customHeight="1">
      <c r="A10" s="119" t="s">
        <v>178</v>
      </c>
      <c r="B10" s="326" t="s">
        <v>561</v>
      </c>
      <c r="C10" s="327"/>
    </row>
    <row r="11" spans="1:3" ht="21.75">
      <c r="A11" s="119" t="s">
        <v>179</v>
      </c>
      <c r="B11" s="328" t="s">
        <v>180</v>
      </c>
      <c r="C11" s="327"/>
    </row>
    <row r="12" spans="1:3" ht="130.5" customHeight="1">
      <c r="A12" s="119" t="s">
        <v>181</v>
      </c>
      <c r="B12" s="326" t="s">
        <v>182</v>
      </c>
      <c r="C12" s="327"/>
    </row>
    <row r="13" spans="1:3" ht="153.75" customHeight="1">
      <c r="A13" s="119" t="s">
        <v>183</v>
      </c>
      <c r="B13" s="326" t="s">
        <v>184</v>
      </c>
      <c r="C13" s="327"/>
    </row>
    <row r="14" spans="1:3" ht="23.25">
      <c r="A14" s="402" t="s">
        <v>273</v>
      </c>
      <c r="B14" s="402"/>
      <c r="C14" s="402"/>
    </row>
    <row r="15" spans="1:3" ht="23.25">
      <c r="A15" s="8"/>
      <c r="B15" s="446" t="s">
        <v>121</v>
      </c>
      <c r="C15" s="446"/>
    </row>
    <row r="16" spans="1:3" ht="24.75" customHeight="1">
      <c r="A16" s="442" t="s">
        <v>109</v>
      </c>
      <c r="B16" s="411" t="s">
        <v>110</v>
      </c>
      <c r="C16" s="444" t="s">
        <v>503</v>
      </c>
    </row>
    <row r="17" spans="1:3" ht="27" customHeight="1">
      <c r="A17" s="443"/>
      <c r="B17" s="412"/>
      <c r="C17" s="439"/>
    </row>
    <row r="18" spans="1:3" ht="139.5" customHeight="1">
      <c r="A18" s="119" t="s">
        <v>185</v>
      </c>
      <c r="B18" s="326" t="s">
        <v>186</v>
      </c>
      <c r="C18" s="327"/>
    </row>
    <row r="19" spans="1:3" ht="93.75" customHeight="1">
      <c r="A19" s="323" t="s">
        <v>187</v>
      </c>
      <c r="B19" s="324" t="s">
        <v>188</v>
      </c>
      <c r="C19" s="325">
        <v>1</v>
      </c>
    </row>
    <row r="20" spans="1:3" ht="94.5" customHeight="1">
      <c r="A20" s="119" t="s">
        <v>189</v>
      </c>
      <c r="B20" s="326" t="s">
        <v>190</v>
      </c>
      <c r="C20" s="217"/>
    </row>
    <row r="21" spans="1:3" ht="84">
      <c r="A21" s="119" t="s">
        <v>191</v>
      </c>
      <c r="B21" s="336" t="s">
        <v>180</v>
      </c>
      <c r="C21" s="217"/>
    </row>
    <row r="22" spans="1:3" ht="89.25" customHeight="1">
      <c r="A22" s="323" t="s">
        <v>192</v>
      </c>
      <c r="B22" s="324" t="s">
        <v>217</v>
      </c>
      <c r="C22" s="325">
        <v>1</v>
      </c>
    </row>
    <row r="23" spans="1:3" ht="95.25" customHeight="1">
      <c r="A23" s="119" t="s">
        <v>218</v>
      </c>
      <c r="B23" s="326" t="s">
        <v>219</v>
      </c>
      <c r="C23" s="18"/>
    </row>
    <row r="24" spans="1:3" ht="87.75" customHeight="1">
      <c r="A24" s="119" t="s">
        <v>220</v>
      </c>
      <c r="B24" s="326" t="s">
        <v>221</v>
      </c>
      <c r="C24" s="18"/>
    </row>
    <row r="25" spans="1:3" ht="23.25">
      <c r="A25" s="402" t="s">
        <v>273</v>
      </c>
      <c r="B25" s="402"/>
      <c r="C25" s="402"/>
    </row>
    <row r="26" spans="1:3" ht="23.25">
      <c r="A26" s="8"/>
      <c r="B26" s="446" t="s">
        <v>122</v>
      </c>
      <c r="C26" s="446"/>
    </row>
    <row r="27" spans="1:3" ht="24.75" customHeight="1">
      <c r="A27" s="442" t="s">
        <v>109</v>
      </c>
      <c r="B27" s="411" t="s">
        <v>110</v>
      </c>
      <c r="C27" s="444" t="s">
        <v>503</v>
      </c>
    </row>
    <row r="28" spans="1:3" ht="27" customHeight="1">
      <c r="A28" s="443"/>
      <c r="B28" s="412"/>
      <c r="C28" s="439"/>
    </row>
    <row r="29" spans="1:3" ht="90.75" customHeight="1">
      <c r="A29" s="119" t="s">
        <v>222</v>
      </c>
      <c r="B29" s="326" t="s">
        <v>221</v>
      </c>
      <c r="C29" s="18"/>
    </row>
    <row r="30" spans="1:3" ht="92.25" customHeight="1">
      <c r="A30" s="323" t="s">
        <v>223</v>
      </c>
      <c r="B30" s="324" t="s">
        <v>217</v>
      </c>
      <c r="C30" s="325">
        <v>1</v>
      </c>
    </row>
    <row r="31" spans="1:3" ht="90.75" customHeight="1">
      <c r="A31" s="119" t="s">
        <v>224</v>
      </c>
      <c r="B31" s="326" t="s">
        <v>225</v>
      </c>
      <c r="C31" s="327"/>
    </row>
    <row r="32" spans="1:3" ht="83.25" customHeight="1">
      <c r="A32" s="119" t="s">
        <v>226</v>
      </c>
      <c r="B32" s="326" t="s">
        <v>227</v>
      </c>
      <c r="C32" s="327"/>
    </row>
    <row r="33" spans="1:3" ht="110.25" customHeight="1">
      <c r="A33" s="119" t="s">
        <v>228</v>
      </c>
      <c r="B33" s="217" t="s">
        <v>230</v>
      </c>
      <c r="C33" s="327"/>
    </row>
    <row r="34" spans="1:3" ht="90.75" customHeight="1">
      <c r="A34" s="119" t="s">
        <v>231</v>
      </c>
      <c r="B34" s="326" t="s">
        <v>232</v>
      </c>
      <c r="C34" s="327"/>
    </row>
    <row r="35" spans="1:3" ht="23.25">
      <c r="A35" s="402" t="s">
        <v>273</v>
      </c>
      <c r="B35" s="402"/>
      <c r="C35" s="402"/>
    </row>
    <row r="36" spans="1:3" ht="23.25">
      <c r="A36" s="8"/>
      <c r="B36" s="446" t="s">
        <v>123</v>
      </c>
      <c r="C36" s="446"/>
    </row>
    <row r="37" spans="1:3" ht="24.75" customHeight="1">
      <c r="A37" s="442" t="s">
        <v>109</v>
      </c>
      <c r="B37" s="411" t="s">
        <v>110</v>
      </c>
      <c r="C37" s="444" t="s">
        <v>503</v>
      </c>
    </row>
    <row r="38" spans="1:3" ht="27" customHeight="1">
      <c r="A38" s="443"/>
      <c r="B38" s="412"/>
      <c r="C38" s="439"/>
    </row>
    <row r="39" spans="1:3" ht="87.75" customHeight="1">
      <c r="A39" s="323" t="s">
        <v>233</v>
      </c>
      <c r="B39" s="324" t="s">
        <v>234</v>
      </c>
      <c r="C39" s="325">
        <v>0.2</v>
      </c>
    </row>
    <row r="40" spans="1:3" ht="175.5" customHeight="1">
      <c r="A40" s="119" t="s">
        <v>235</v>
      </c>
      <c r="B40" s="326" t="s">
        <v>236</v>
      </c>
      <c r="C40" s="217"/>
    </row>
    <row r="41" spans="1:3" ht="171.75" customHeight="1">
      <c r="A41" s="119" t="s">
        <v>237</v>
      </c>
      <c r="B41" s="217" t="s">
        <v>238</v>
      </c>
      <c r="C41" s="217"/>
    </row>
    <row r="42" spans="1:3" ht="26.25" customHeight="1">
      <c r="A42" s="119" t="s">
        <v>239</v>
      </c>
      <c r="B42" s="329" t="s">
        <v>531</v>
      </c>
      <c r="C42" s="117"/>
    </row>
    <row r="43" spans="1:3" ht="112.5" customHeight="1">
      <c r="A43" s="119" t="s">
        <v>240</v>
      </c>
      <c r="B43" s="326" t="s">
        <v>241</v>
      </c>
      <c r="C43" s="117"/>
    </row>
    <row r="44" spans="1:3" ht="23.25">
      <c r="A44" s="402" t="s">
        <v>273</v>
      </c>
      <c r="B44" s="402"/>
      <c r="C44" s="402"/>
    </row>
    <row r="45" spans="1:3" ht="23.25">
      <c r="A45" s="8"/>
      <c r="B45" s="446" t="s">
        <v>124</v>
      </c>
      <c r="C45" s="446"/>
    </row>
    <row r="46" spans="1:3" ht="24.75" customHeight="1">
      <c r="A46" s="442" t="s">
        <v>109</v>
      </c>
      <c r="B46" s="411" t="s">
        <v>110</v>
      </c>
      <c r="C46" s="444" t="s">
        <v>503</v>
      </c>
    </row>
    <row r="47" spans="1:3" ht="27" customHeight="1">
      <c r="A47" s="443"/>
      <c r="B47" s="412"/>
      <c r="C47" s="439"/>
    </row>
    <row r="48" spans="1:3" ht="180.75" customHeight="1">
      <c r="A48" s="119" t="s">
        <v>242</v>
      </c>
      <c r="B48" s="326" t="s">
        <v>243</v>
      </c>
      <c r="C48" s="217"/>
    </row>
    <row r="49" spans="1:3" ht="26.25">
      <c r="A49" s="118" t="s">
        <v>245</v>
      </c>
      <c r="B49" s="445">
        <v>0.84</v>
      </c>
      <c r="C49" s="408"/>
    </row>
    <row r="50" spans="1:3" ht="23.25">
      <c r="A50" s="56" t="s">
        <v>275</v>
      </c>
      <c r="B50" s="409"/>
      <c r="C50" s="410"/>
    </row>
    <row r="51" spans="1:3" ht="23.25">
      <c r="A51" s="51"/>
      <c r="B51" s="51"/>
      <c r="C51" s="113"/>
    </row>
    <row r="52" spans="1:3" ht="23.25">
      <c r="A52" s="51"/>
      <c r="B52" s="51"/>
      <c r="C52" s="114"/>
    </row>
    <row r="53" spans="1:3" ht="23.25">
      <c r="A53" s="9" t="s">
        <v>327</v>
      </c>
      <c r="B53" s="417" t="s">
        <v>325</v>
      </c>
      <c r="C53" s="417"/>
    </row>
    <row r="54" spans="1:3" ht="23.25">
      <c r="A54" s="9"/>
      <c r="B54" s="417" t="s">
        <v>326</v>
      </c>
      <c r="C54" s="417"/>
    </row>
    <row r="55" spans="1:3" ht="23.25">
      <c r="A55" s="9"/>
      <c r="B55" s="9"/>
      <c r="C55" s="10"/>
    </row>
    <row r="56" spans="1:3" ht="23.25">
      <c r="A56" s="9"/>
      <c r="B56" s="9"/>
      <c r="C56" s="10"/>
    </row>
    <row r="57" spans="1:3" ht="23.25">
      <c r="A57" s="9"/>
      <c r="B57" s="9"/>
      <c r="C57" s="8"/>
    </row>
    <row r="58" spans="1:3" ht="23.25">
      <c r="A58" s="403"/>
      <c r="B58" s="403"/>
      <c r="C58" s="403"/>
    </row>
  </sheetData>
  <sheetProtection/>
  <mergeCells count="33">
    <mergeCell ref="B26:C26"/>
    <mergeCell ref="B36:C36"/>
    <mergeCell ref="B45:C45"/>
    <mergeCell ref="A44:C44"/>
    <mergeCell ref="A46:A47"/>
    <mergeCell ref="B46:B47"/>
    <mergeCell ref="C46:C47"/>
    <mergeCell ref="B27:B28"/>
    <mergeCell ref="C27:C28"/>
    <mergeCell ref="A35:C35"/>
    <mergeCell ref="A37:A38"/>
    <mergeCell ref="B37:B38"/>
    <mergeCell ref="C37:C38"/>
    <mergeCell ref="B16:B17"/>
    <mergeCell ref="C16:C17"/>
    <mergeCell ref="A25:C25"/>
    <mergeCell ref="A27:A28"/>
    <mergeCell ref="A1:C1"/>
    <mergeCell ref="A3:C3"/>
    <mergeCell ref="A4:C4"/>
    <mergeCell ref="A5:C5"/>
    <mergeCell ref="B2:C2"/>
    <mergeCell ref="B15:C15"/>
    <mergeCell ref="B50:C50"/>
    <mergeCell ref="B53:C53"/>
    <mergeCell ref="B54:C54"/>
    <mergeCell ref="A58:C58"/>
    <mergeCell ref="A7:A8"/>
    <mergeCell ref="B7:B8"/>
    <mergeCell ref="C7:C8"/>
    <mergeCell ref="B49:C49"/>
    <mergeCell ref="A14:C14"/>
    <mergeCell ref="A16:A17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Footer>&amp;Cหน้า 5-&amp;P</oddFooter>
  </headerFooter>
  <rowBreaks count="4" manualBreakCount="4">
    <brk id="13" max="2" man="1"/>
    <brk id="24" max="2" man="1"/>
    <brk id="34" max="2" man="1"/>
    <brk id="43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="60" zoomScaleNormal="80" zoomScalePageLayoutView="0" workbookViewId="0" topLeftCell="A1">
      <selection activeCell="A5" sqref="A5:IV5"/>
    </sheetView>
  </sheetViews>
  <sheetFormatPr defaultColWidth="9.140625" defaultRowHeight="21.75"/>
  <cols>
    <col min="1" max="1" width="55.140625" style="0" customWidth="1"/>
    <col min="2" max="2" width="7.140625" style="0" customWidth="1"/>
    <col min="3" max="3" width="8.140625" style="0" customWidth="1"/>
    <col min="4" max="4" width="38.28125" style="0" customWidth="1"/>
    <col min="5" max="5" width="13.421875" style="0" customWidth="1"/>
  </cols>
  <sheetData>
    <row r="1" spans="1:5" ht="23.25">
      <c r="A1" s="402" t="s">
        <v>273</v>
      </c>
      <c r="B1" s="402"/>
      <c r="C1" s="402"/>
      <c r="D1" s="402"/>
      <c r="E1" s="402"/>
    </row>
    <row r="2" spans="1:5" ht="23.25">
      <c r="A2" s="8"/>
      <c r="B2" s="8"/>
      <c r="C2" s="8"/>
      <c r="D2" s="8"/>
      <c r="E2" s="15" t="s">
        <v>276</v>
      </c>
    </row>
    <row r="3" spans="1:5" ht="26.25">
      <c r="A3" s="399" t="s">
        <v>271</v>
      </c>
      <c r="B3" s="400"/>
      <c r="C3" s="400"/>
      <c r="D3" s="400"/>
      <c r="E3" s="401"/>
    </row>
    <row r="4" spans="1:5" ht="23.25" customHeight="1">
      <c r="A4" s="396" t="s">
        <v>336</v>
      </c>
      <c r="B4" s="397"/>
      <c r="C4" s="397"/>
      <c r="D4" s="397"/>
      <c r="E4" s="398"/>
    </row>
    <row r="5" spans="1:5" ht="26.25">
      <c r="A5" s="396" t="s">
        <v>504</v>
      </c>
      <c r="B5" s="397"/>
      <c r="C5" s="397"/>
      <c r="D5" s="397"/>
      <c r="E5" s="416"/>
    </row>
    <row r="6" spans="1:5" ht="23.25">
      <c r="A6" s="156" t="s">
        <v>306</v>
      </c>
      <c r="B6" s="108"/>
      <c r="C6" s="108"/>
      <c r="D6" s="108"/>
      <c r="E6" s="31" t="s">
        <v>414</v>
      </c>
    </row>
    <row r="7" spans="1:5" ht="26.25">
      <c r="A7" s="153" t="s">
        <v>387</v>
      </c>
      <c r="B7" s="404" t="s">
        <v>482</v>
      </c>
      <c r="C7" s="405"/>
      <c r="D7" s="411" t="s">
        <v>481</v>
      </c>
      <c r="E7" s="438" t="s">
        <v>483</v>
      </c>
    </row>
    <row r="8" spans="1:5" ht="26.25">
      <c r="A8" s="154"/>
      <c r="B8" s="115" t="s">
        <v>399</v>
      </c>
      <c r="C8" s="152" t="s">
        <v>400</v>
      </c>
      <c r="D8" s="412"/>
      <c r="E8" s="439"/>
    </row>
    <row r="9" spans="1:5" ht="46.5">
      <c r="A9" s="170" t="s">
        <v>340</v>
      </c>
      <c r="B9" s="226" t="s">
        <v>532</v>
      </c>
      <c r="C9" s="203"/>
      <c r="D9" s="227"/>
      <c r="E9" s="225"/>
    </row>
    <row r="10" spans="1:5" ht="23.25">
      <c r="A10" s="170" t="s">
        <v>341</v>
      </c>
      <c r="B10" s="226" t="s">
        <v>532</v>
      </c>
      <c r="C10" s="228"/>
      <c r="D10" s="225"/>
      <c r="E10" s="225"/>
    </row>
    <row r="11" spans="1:5" ht="23.25">
      <c r="A11" s="170" t="s">
        <v>342</v>
      </c>
      <c r="B11" s="226" t="s">
        <v>532</v>
      </c>
      <c r="C11" s="228"/>
      <c r="D11" s="225"/>
      <c r="E11" s="225"/>
    </row>
    <row r="12" spans="1:5" ht="23.25">
      <c r="A12" s="229" t="s">
        <v>343</v>
      </c>
      <c r="B12" s="226" t="s">
        <v>532</v>
      </c>
      <c r="C12" s="226"/>
      <c r="D12" s="225"/>
      <c r="E12" s="225"/>
    </row>
    <row r="13" spans="1:5" ht="46.5">
      <c r="A13" s="170" t="s">
        <v>344</v>
      </c>
      <c r="B13" s="215"/>
      <c r="C13" s="226" t="s">
        <v>532</v>
      </c>
      <c r="D13" s="225"/>
      <c r="E13" s="225"/>
    </row>
    <row r="14" spans="1:5" ht="26.25">
      <c r="A14" s="118" t="s">
        <v>386</v>
      </c>
      <c r="B14" s="406">
        <v>4</v>
      </c>
      <c r="C14" s="407"/>
      <c r="D14" s="407"/>
      <c r="E14" s="408"/>
    </row>
    <row r="15" spans="1:5" ht="23.25">
      <c r="A15" s="56" t="s">
        <v>275</v>
      </c>
      <c r="B15" s="30"/>
      <c r="C15" s="409" t="s">
        <v>317</v>
      </c>
      <c r="D15" s="409"/>
      <c r="E15" s="410"/>
    </row>
    <row r="16" spans="1:5" ht="23.25">
      <c r="A16" s="51"/>
      <c r="B16" s="51"/>
      <c r="C16" s="51"/>
      <c r="D16" s="51"/>
      <c r="E16" s="113"/>
    </row>
    <row r="17" spans="1:5" ht="23.25">
      <c r="A17" s="51"/>
      <c r="B17" s="51"/>
      <c r="C17" s="51"/>
      <c r="D17" s="51"/>
      <c r="E17" s="114"/>
    </row>
    <row r="18" spans="1:5" ht="23.25">
      <c r="A18" s="51"/>
      <c r="B18" s="51"/>
      <c r="C18" s="51"/>
      <c r="D18" s="51"/>
      <c r="E18" s="114"/>
    </row>
    <row r="19" spans="1:5" ht="23.25">
      <c r="A19" s="51"/>
      <c r="B19" s="51"/>
      <c r="C19" s="51"/>
      <c r="D19" s="51"/>
      <c r="E19" s="114"/>
    </row>
    <row r="20" spans="1:5" ht="23.25">
      <c r="A20" s="51"/>
      <c r="B20" s="51"/>
      <c r="C20" s="51"/>
      <c r="D20" s="51"/>
      <c r="E20" s="114"/>
    </row>
    <row r="21" spans="1:5" ht="23.25">
      <c r="A21" s="51"/>
      <c r="B21" s="51"/>
      <c r="C21" s="51"/>
      <c r="D21" s="51"/>
      <c r="E21" s="114"/>
    </row>
    <row r="22" spans="1:5" ht="23.25">
      <c r="A22" s="51"/>
      <c r="B22" s="51"/>
      <c r="C22" s="51"/>
      <c r="D22" s="51"/>
      <c r="E22" s="114"/>
    </row>
    <row r="23" spans="1:5" ht="23.25">
      <c r="A23" s="51"/>
      <c r="B23" s="51"/>
      <c r="C23" s="51"/>
      <c r="D23" s="51"/>
      <c r="E23" s="114"/>
    </row>
    <row r="24" spans="1:5" ht="23.25">
      <c r="A24" s="51"/>
      <c r="B24" s="51"/>
      <c r="C24" s="51"/>
      <c r="D24" s="51"/>
      <c r="E24" s="114"/>
    </row>
    <row r="25" spans="1:5" ht="23.25">
      <c r="A25" s="51"/>
      <c r="B25" s="51"/>
      <c r="C25" s="51"/>
      <c r="D25" s="51"/>
      <c r="E25" s="114"/>
    </row>
    <row r="26" spans="1:5" ht="23.25">
      <c r="A26" s="51"/>
      <c r="B26" s="51"/>
      <c r="C26" s="51"/>
      <c r="D26" s="51"/>
      <c r="E26" s="114"/>
    </row>
    <row r="27" spans="1:5" ht="23.25">
      <c r="A27" s="51"/>
      <c r="B27" s="51"/>
      <c r="C27" s="51"/>
      <c r="D27" s="51"/>
      <c r="E27" s="114"/>
    </row>
    <row r="28" spans="1:5" ht="23.25">
      <c r="A28" s="51"/>
      <c r="B28" s="51"/>
      <c r="C28" s="51"/>
      <c r="D28" s="51"/>
      <c r="E28" s="114"/>
    </row>
    <row r="29" spans="1:5" ht="23.25">
      <c r="A29" s="51"/>
      <c r="B29" s="51"/>
      <c r="C29" s="51"/>
      <c r="D29" s="51"/>
      <c r="E29" s="114"/>
    </row>
    <row r="30" spans="1:5" ht="23.25">
      <c r="A30" s="9" t="s">
        <v>337</v>
      </c>
      <c r="B30" s="9"/>
      <c r="C30" s="10"/>
      <c r="D30" s="417" t="s">
        <v>338</v>
      </c>
      <c r="E30" s="417"/>
    </row>
    <row r="31" spans="1:5" ht="23.25">
      <c r="A31" s="9"/>
      <c r="B31" s="9"/>
      <c r="C31" s="10"/>
      <c r="D31" s="447" t="s">
        <v>272</v>
      </c>
      <c r="E31" s="447"/>
    </row>
    <row r="32" spans="1:5" ht="23.25">
      <c r="A32" s="403"/>
      <c r="B32" s="403"/>
      <c r="C32" s="403"/>
      <c r="D32" s="403"/>
      <c r="E32" s="403"/>
    </row>
    <row r="33" spans="1:5" ht="23.25">
      <c r="A33" s="9"/>
      <c r="B33" s="9"/>
      <c r="C33" s="9"/>
      <c r="D33" s="9"/>
      <c r="E33" s="10"/>
    </row>
    <row r="34" spans="1:5" ht="23.25">
      <c r="A34" s="9"/>
      <c r="B34" s="9"/>
      <c r="C34" s="9"/>
      <c r="D34" s="9"/>
      <c r="E34" s="8"/>
    </row>
    <row r="35" spans="1:5" ht="23.25">
      <c r="A35" s="403"/>
      <c r="B35" s="403"/>
      <c r="C35" s="403"/>
      <c r="D35" s="403"/>
      <c r="E35" s="403"/>
    </row>
  </sheetData>
  <sheetProtection/>
  <mergeCells count="13">
    <mergeCell ref="A1:E1"/>
    <mergeCell ref="A3:E3"/>
    <mergeCell ref="A4:E4"/>
    <mergeCell ref="A5:E5"/>
    <mergeCell ref="A32:E32"/>
    <mergeCell ref="A35:E35"/>
    <mergeCell ref="D7:D8"/>
    <mergeCell ref="E7:E8"/>
    <mergeCell ref="B14:E14"/>
    <mergeCell ref="C15:E15"/>
    <mergeCell ref="B7:C7"/>
    <mergeCell ref="D30:E30"/>
    <mergeCell ref="D31:E31"/>
  </mergeCells>
  <printOptions/>
  <pageMargins left="0.75" right="0.75" top="1" bottom="1" header="0.5" footer="0.5"/>
  <pageSetup horizontalDpi="600" verticalDpi="600" orientation="portrait" paperSize="9" scale="77" r:id="rId1"/>
  <headerFooter alignWithMargins="0">
    <oddFooter>&amp;Cหน้า 5-&amp;P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="60" zoomScalePageLayoutView="0" workbookViewId="0" topLeftCell="A1">
      <selection activeCell="A7" sqref="A7:C18"/>
    </sheetView>
  </sheetViews>
  <sheetFormatPr defaultColWidth="9.140625" defaultRowHeight="21.75"/>
  <cols>
    <col min="1" max="1" width="35.00390625" style="0" customWidth="1"/>
    <col min="2" max="2" width="34.140625" style="0" customWidth="1"/>
    <col min="3" max="3" width="34.8515625" style="0" customWidth="1"/>
  </cols>
  <sheetData>
    <row r="1" spans="1:3" ht="23.25">
      <c r="A1" s="402" t="s">
        <v>273</v>
      </c>
      <c r="B1" s="402"/>
      <c r="C1" s="402"/>
    </row>
    <row r="2" spans="1:3" ht="23.25">
      <c r="A2" s="8"/>
      <c r="B2" s="8"/>
      <c r="C2" s="15" t="s">
        <v>277</v>
      </c>
    </row>
    <row r="3" spans="1:3" ht="26.25">
      <c r="A3" s="399" t="s">
        <v>271</v>
      </c>
      <c r="B3" s="400"/>
      <c r="C3" s="401"/>
    </row>
    <row r="4" spans="1:3" ht="22.5">
      <c r="A4" s="396" t="s">
        <v>336</v>
      </c>
      <c r="B4" s="440"/>
      <c r="C4" s="441"/>
    </row>
    <row r="5" spans="1:3" ht="26.25">
      <c r="A5" s="396" t="s">
        <v>505</v>
      </c>
      <c r="B5" s="397"/>
      <c r="C5" s="416"/>
    </row>
    <row r="6" spans="1:3" ht="23.25">
      <c r="A6" s="156" t="s">
        <v>306</v>
      </c>
      <c r="B6" s="108"/>
      <c r="C6" s="31" t="s">
        <v>414</v>
      </c>
    </row>
    <row r="7" spans="1:3" ht="21.75">
      <c r="A7" s="442" t="s">
        <v>506</v>
      </c>
      <c r="B7" s="411" t="s">
        <v>507</v>
      </c>
      <c r="C7" s="444" t="s">
        <v>508</v>
      </c>
    </row>
    <row r="8" spans="1:3" ht="21.75">
      <c r="A8" s="443"/>
      <c r="B8" s="412"/>
      <c r="C8" s="439"/>
    </row>
    <row r="9" spans="1:3" s="250" customFormat="1" ht="23.25">
      <c r="A9" s="170" t="s">
        <v>509</v>
      </c>
      <c r="B9" s="212" t="s">
        <v>510</v>
      </c>
      <c r="C9" s="212"/>
    </row>
    <row r="10" spans="1:3" s="250" customFormat="1" ht="23.25">
      <c r="A10" s="170" t="s">
        <v>511</v>
      </c>
      <c r="B10" s="212" t="s">
        <v>125</v>
      </c>
      <c r="C10" s="212"/>
    </row>
    <row r="11" spans="1:3" s="250" customFormat="1" ht="105.75" customHeight="1">
      <c r="A11" s="170" t="s">
        <v>512</v>
      </c>
      <c r="B11" s="337" t="s">
        <v>128</v>
      </c>
      <c r="C11" s="337" t="s">
        <v>126</v>
      </c>
    </row>
    <row r="12" spans="1:3" s="250" customFormat="1" ht="99.75" customHeight="1">
      <c r="A12" s="170" t="s">
        <v>513</v>
      </c>
      <c r="B12" s="337" t="s">
        <v>562</v>
      </c>
      <c r="C12" s="337" t="s">
        <v>127</v>
      </c>
    </row>
    <row r="13" spans="1:3" s="250" customFormat="1" ht="23.25">
      <c r="A13" s="170" t="s">
        <v>514</v>
      </c>
      <c r="B13" s="212" t="s">
        <v>257</v>
      </c>
      <c r="C13" s="212"/>
    </row>
    <row r="14" spans="1:3" s="250" customFormat="1" ht="23.25">
      <c r="A14" s="170" t="s">
        <v>515</v>
      </c>
      <c r="B14" s="338" t="s">
        <v>129</v>
      </c>
      <c r="C14" s="212"/>
    </row>
    <row r="15" spans="1:3" s="250" customFormat="1" ht="23.25">
      <c r="A15" s="170" t="s">
        <v>516</v>
      </c>
      <c r="B15" s="448" t="s">
        <v>517</v>
      </c>
      <c r="C15" s="212"/>
    </row>
    <row r="16" spans="1:3" s="250" customFormat="1" ht="23.25">
      <c r="A16" s="170" t="s">
        <v>518</v>
      </c>
      <c r="B16" s="449"/>
      <c r="C16" s="212"/>
    </row>
    <row r="17" spans="1:3" s="250" customFormat="1" ht="23.25">
      <c r="A17" s="170" t="s">
        <v>519</v>
      </c>
      <c r="B17" s="338" t="s">
        <v>129</v>
      </c>
      <c r="C17" s="212"/>
    </row>
    <row r="18" spans="1:3" ht="23.25">
      <c r="A18" s="170" t="s">
        <v>520</v>
      </c>
      <c r="B18" s="18"/>
      <c r="C18" s="18"/>
    </row>
    <row r="19" spans="1:3" ht="23.25">
      <c r="A19" s="56" t="s">
        <v>275</v>
      </c>
      <c r="B19" s="409"/>
      <c r="C19" s="410"/>
    </row>
    <row r="20" spans="1:3" ht="23.25">
      <c r="A20" s="51"/>
      <c r="B20" s="51"/>
      <c r="C20" s="113"/>
    </row>
    <row r="21" spans="1:3" ht="23.25">
      <c r="A21" s="51"/>
      <c r="B21" s="51"/>
      <c r="C21" s="114"/>
    </row>
    <row r="22" spans="1:3" ht="23.25">
      <c r="A22" s="51"/>
      <c r="B22" s="51"/>
      <c r="C22" s="114"/>
    </row>
    <row r="23" spans="1:3" ht="23.25">
      <c r="A23" s="9" t="s">
        <v>327</v>
      </c>
      <c r="B23" s="417" t="s">
        <v>325</v>
      </c>
      <c r="C23" s="417"/>
    </row>
    <row r="24" spans="1:3" ht="23.25">
      <c r="A24" s="9"/>
      <c r="B24" s="417" t="s">
        <v>326</v>
      </c>
      <c r="C24" s="417"/>
    </row>
    <row r="25" spans="1:3" ht="23.25">
      <c r="A25" s="9"/>
      <c r="B25" s="9"/>
      <c r="C25" s="10"/>
    </row>
    <row r="26" spans="1:3" ht="23.25">
      <c r="A26" s="9"/>
      <c r="B26" s="9"/>
      <c r="C26" s="10"/>
    </row>
    <row r="27" spans="1:3" ht="23.25">
      <c r="A27" s="9"/>
      <c r="B27" s="9"/>
      <c r="C27" s="8"/>
    </row>
    <row r="28" spans="1:3" ht="23.25">
      <c r="A28" s="403"/>
      <c r="B28" s="403"/>
      <c r="C28" s="403"/>
    </row>
  </sheetData>
  <sheetProtection/>
  <mergeCells count="12">
    <mergeCell ref="A1:C1"/>
    <mergeCell ref="A3:C3"/>
    <mergeCell ref="A4:C4"/>
    <mergeCell ref="A5:C5"/>
    <mergeCell ref="B19:C19"/>
    <mergeCell ref="B23:C23"/>
    <mergeCell ref="B24:C24"/>
    <mergeCell ref="A28:C28"/>
    <mergeCell ref="A7:A8"/>
    <mergeCell ref="B7:B8"/>
    <mergeCell ref="C7:C8"/>
    <mergeCell ref="B15:B16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&amp;Cหน้า 5-&amp;P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="60" zoomScaleNormal="80" zoomScalePageLayoutView="0" workbookViewId="0" topLeftCell="A1">
      <selection activeCell="A5" sqref="A5:IV5"/>
    </sheetView>
  </sheetViews>
  <sheetFormatPr defaultColWidth="9.140625" defaultRowHeight="21.75"/>
  <cols>
    <col min="1" max="1" width="59.140625" style="0" customWidth="1"/>
    <col min="2" max="3" width="7.28125" style="0" customWidth="1"/>
    <col min="4" max="4" width="39.421875" style="0" customWidth="1"/>
    <col min="5" max="5" width="13.421875" style="0" customWidth="1"/>
  </cols>
  <sheetData>
    <row r="1" spans="1:5" ht="26.25">
      <c r="A1" s="452" t="s">
        <v>273</v>
      </c>
      <c r="B1" s="452"/>
      <c r="C1" s="452"/>
      <c r="D1" s="452"/>
      <c r="E1" s="452"/>
    </row>
    <row r="2" spans="1:5" ht="23.25">
      <c r="A2" s="8"/>
      <c r="B2" s="8"/>
      <c r="C2" s="8"/>
      <c r="D2" s="8"/>
      <c r="E2" s="15" t="s">
        <v>274</v>
      </c>
    </row>
    <row r="3" spans="1:5" ht="26.25">
      <c r="A3" s="399" t="s">
        <v>271</v>
      </c>
      <c r="B3" s="400"/>
      <c r="C3" s="400"/>
      <c r="D3" s="400"/>
      <c r="E3" s="401"/>
    </row>
    <row r="4" spans="1:5" ht="27" customHeight="1">
      <c r="A4" s="396" t="s">
        <v>345</v>
      </c>
      <c r="B4" s="397"/>
      <c r="C4" s="397"/>
      <c r="D4" s="397"/>
      <c r="E4" s="398"/>
    </row>
    <row r="5" spans="1:5" ht="26.25">
      <c r="A5" s="396" t="s">
        <v>521</v>
      </c>
      <c r="B5" s="397"/>
      <c r="C5" s="397"/>
      <c r="D5" s="397"/>
      <c r="E5" s="416"/>
    </row>
    <row r="6" spans="1:5" ht="23.25">
      <c r="A6" s="156" t="s">
        <v>306</v>
      </c>
      <c r="B6" s="108"/>
      <c r="C6" s="108"/>
      <c r="D6" s="108"/>
      <c r="E6" s="31" t="s">
        <v>414</v>
      </c>
    </row>
    <row r="7" spans="1:5" ht="26.25">
      <c r="A7" s="153" t="s">
        <v>321</v>
      </c>
      <c r="B7" s="404" t="s">
        <v>482</v>
      </c>
      <c r="C7" s="405"/>
      <c r="D7" s="411" t="s">
        <v>481</v>
      </c>
      <c r="E7" s="438" t="s">
        <v>483</v>
      </c>
    </row>
    <row r="8" spans="1:5" ht="26.25">
      <c r="A8" s="154"/>
      <c r="B8" s="115" t="s">
        <v>399</v>
      </c>
      <c r="C8" s="152" t="s">
        <v>400</v>
      </c>
      <c r="D8" s="412"/>
      <c r="E8" s="439"/>
    </row>
    <row r="9" spans="1:5" ht="23.25">
      <c r="A9" s="170" t="s">
        <v>348</v>
      </c>
      <c r="B9" s="226" t="s">
        <v>532</v>
      </c>
      <c r="C9" s="203"/>
      <c r="D9" s="225" t="s">
        <v>607</v>
      </c>
      <c r="E9" s="225"/>
    </row>
    <row r="10" spans="1:5" ht="46.5">
      <c r="A10" s="170" t="s">
        <v>349</v>
      </c>
      <c r="B10" s="226" t="s">
        <v>532</v>
      </c>
      <c r="C10" s="228"/>
      <c r="D10" s="227" t="s">
        <v>608</v>
      </c>
      <c r="E10" s="225"/>
    </row>
    <row r="11" spans="1:5" ht="50.25" customHeight="1">
      <c r="A11" s="170" t="s">
        <v>350</v>
      </c>
      <c r="B11" s="226" t="s">
        <v>532</v>
      </c>
      <c r="C11" s="228"/>
      <c r="D11" s="225"/>
      <c r="E11" s="225"/>
    </row>
    <row r="12" spans="1:5" ht="46.5">
      <c r="A12" s="170" t="s">
        <v>351</v>
      </c>
      <c r="B12" s="226" t="s">
        <v>532</v>
      </c>
      <c r="C12" s="226"/>
      <c r="D12" s="225" t="s">
        <v>609</v>
      </c>
      <c r="E12" s="225"/>
    </row>
    <row r="13" spans="1:5" ht="23.25">
      <c r="A13" s="170" t="s">
        <v>352</v>
      </c>
      <c r="B13" s="226"/>
      <c r="C13" s="226" t="s">
        <v>532</v>
      </c>
      <c r="D13" s="225" t="s">
        <v>610</v>
      </c>
      <c r="E13" s="225"/>
    </row>
    <row r="14" spans="1:5" ht="26.25">
      <c r="A14" s="118" t="s">
        <v>386</v>
      </c>
      <c r="B14" s="406">
        <v>4</v>
      </c>
      <c r="C14" s="407"/>
      <c r="D14" s="407"/>
      <c r="E14" s="408"/>
    </row>
    <row r="15" spans="1:5" ht="23.25">
      <c r="A15" s="56" t="s">
        <v>275</v>
      </c>
      <c r="B15" s="30"/>
      <c r="C15" s="409" t="s">
        <v>317</v>
      </c>
      <c r="D15" s="409"/>
      <c r="E15" s="410"/>
    </row>
    <row r="16" spans="1:5" ht="23.25">
      <c r="A16" s="51"/>
      <c r="B16" s="51"/>
      <c r="C16" s="51"/>
      <c r="D16" s="51"/>
      <c r="E16" s="113"/>
    </row>
    <row r="17" spans="1:5" ht="23.25">
      <c r="A17" s="51"/>
      <c r="B17" s="51"/>
      <c r="C17" s="51"/>
      <c r="D17" s="51"/>
      <c r="E17" s="114"/>
    </row>
    <row r="18" spans="1:5" ht="23.25">
      <c r="A18" s="51"/>
      <c r="B18" s="51"/>
      <c r="C18" s="51"/>
      <c r="D18" s="51"/>
      <c r="E18" s="114"/>
    </row>
    <row r="19" spans="1:5" ht="23.25">
      <c r="A19" s="51"/>
      <c r="B19" s="51"/>
      <c r="C19" s="51"/>
      <c r="D19" s="51"/>
      <c r="E19" s="114"/>
    </row>
    <row r="20" spans="1:5" ht="23.25">
      <c r="A20" s="51"/>
      <c r="B20" s="51"/>
      <c r="C20" s="51"/>
      <c r="D20" s="51"/>
      <c r="E20" s="114"/>
    </row>
    <row r="21" spans="1:5" ht="23.25">
      <c r="A21" s="51"/>
      <c r="B21" s="51"/>
      <c r="C21" s="51"/>
      <c r="D21" s="51"/>
      <c r="E21" s="114"/>
    </row>
    <row r="22" spans="1:5" ht="23.25">
      <c r="A22" s="51"/>
      <c r="B22" s="51"/>
      <c r="C22" s="51"/>
      <c r="D22" s="51"/>
      <c r="E22" s="114"/>
    </row>
    <row r="23" spans="1:5" ht="23.25">
      <c r="A23" s="51"/>
      <c r="B23" s="51"/>
      <c r="C23" s="51"/>
      <c r="D23" s="51"/>
      <c r="E23" s="114"/>
    </row>
    <row r="24" spans="1:5" ht="23.25">
      <c r="A24" s="51"/>
      <c r="B24" s="51"/>
      <c r="C24" s="51"/>
      <c r="D24" s="51"/>
      <c r="E24" s="114"/>
    </row>
    <row r="25" spans="1:5" ht="23.25">
      <c r="A25" s="51"/>
      <c r="B25" s="51"/>
      <c r="C25" s="51"/>
      <c r="D25" s="51"/>
      <c r="E25" s="114"/>
    </row>
    <row r="26" spans="1:5" ht="23.25">
      <c r="A26" s="51"/>
      <c r="B26" s="51"/>
      <c r="C26" s="51"/>
      <c r="D26" s="51"/>
      <c r="E26" s="114"/>
    </row>
    <row r="27" spans="1:5" ht="23.25">
      <c r="A27" s="51"/>
      <c r="B27" s="51"/>
      <c r="C27" s="51"/>
      <c r="D27" s="51"/>
      <c r="E27" s="114"/>
    </row>
    <row r="28" spans="1:5" ht="23.25">
      <c r="A28" s="51"/>
      <c r="B28" s="51"/>
      <c r="C28" s="51"/>
      <c r="D28" s="51"/>
      <c r="E28" s="114"/>
    </row>
    <row r="29" spans="1:5" ht="23.25">
      <c r="A29" s="51"/>
      <c r="B29" s="51"/>
      <c r="C29" s="51"/>
      <c r="D29" s="51"/>
      <c r="E29" s="114"/>
    </row>
    <row r="30" spans="1:5" ht="23.25">
      <c r="A30" s="9" t="s">
        <v>347</v>
      </c>
      <c r="B30" s="9"/>
      <c r="C30" s="10"/>
      <c r="D30" s="450" t="s">
        <v>346</v>
      </c>
      <c r="E30" s="450"/>
    </row>
    <row r="31" spans="1:5" ht="23.25">
      <c r="A31" s="9"/>
      <c r="B31" s="9"/>
      <c r="C31" s="10"/>
      <c r="D31" s="451" t="s">
        <v>272</v>
      </c>
      <c r="E31" s="451"/>
    </row>
    <row r="32" spans="1:5" ht="23.25">
      <c r="A32" s="9"/>
      <c r="B32" s="9"/>
      <c r="C32" s="9"/>
      <c r="D32" s="9"/>
      <c r="E32" s="10"/>
    </row>
    <row r="33" spans="1:5" ht="23.25">
      <c r="A33" s="9"/>
      <c r="B33" s="9"/>
      <c r="C33" s="9"/>
      <c r="D33" s="9"/>
      <c r="E33" s="10"/>
    </row>
    <row r="34" spans="1:5" ht="23.25">
      <c r="A34" s="9"/>
      <c r="B34" s="9"/>
      <c r="C34" s="9"/>
      <c r="D34" s="9"/>
      <c r="E34" s="8"/>
    </row>
    <row r="35" spans="1:5" ht="23.25">
      <c r="A35" s="403"/>
      <c r="B35" s="403"/>
      <c r="C35" s="403"/>
      <c r="D35" s="403"/>
      <c r="E35" s="403"/>
    </row>
  </sheetData>
  <sheetProtection/>
  <mergeCells count="12">
    <mergeCell ref="A1:E1"/>
    <mergeCell ref="A3:E3"/>
    <mergeCell ref="A4:E4"/>
    <mergeCell ref="A5:E5"/>
    <mergeCell ref="E7:E8"/>
    <mergeCell ref="B14:E14"/>
    <mergeCell ref="C15:E15"/>
    <mergeCell ref="A35:E35"/>
    <mergeCell ref="B7:C7"/>
    <mergeCell ref="D7:D8"/>
    <mergeCell ref="D30:E30"/>
    <mergeCell ref="D31:E31"/>
  </mergeCells>
  <printOptions/>
  <pageMargins left="0.75" right="0.75" top="1" bottom="1" header="0.5" footer="0.5"/>
  <pageSetup horizontalDpi="600" verticalDpi="600" orientation="portrait" paperSize="9" scale="74" r:id="rId1"/>
  <headerFooter alignWithMargins="0">
    <oddFooter>&amp;Cหน้า 5-&amp;P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2006-11-13T02:44:50Z</cp:lastPrinted>
  <dcterms:created xsi:type="dcterms:W3CDTF">2004-03-02T03:34:17Z</dcterms:created>
  <dcterms:modified xsi:type="dcterms:W3CDTF">2014-02-21T03:49:05Z</dcterms:modified>
  <cp:category/>
  <cp:version/>
  <cp:contentType/>
  <cp:contentStatus/>
</cp:coreProperties>
</file>