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15" tabRatio="879" firstSheet="1" activeTab="5"/>
  </bookViews>
  <sheets>
    <sheet name="วิทยานิพนธ์รับรางวัล" sheetId="1" r:id="rId1"/>
    <sheet name="รายชื่อบัณฑิตที่จบ" sheetId="2" r:id="rId2"/>
    <sheet name="1.7.1 จำนวนบทความป.โท" sheetId="3" r:id="rId3"/>
    <sheet name="1.7.2 รายชื่อบทความป.โท" sheetId="4" r:id="rId4"/>
    <sheet name="1.8.1จน.บทความป.เอก" sheetId="5" r:id="rId5"/>
    <sheet name="1.8.2รายชิ่อบทความฯป.เอก " sheetId="6" r:id="rId6"/>
  </sheets>
  <definedNames>
    <definedName name="_xlnm._FilterDatabase" localSheetId="3" hidden="1">'1.7.2 รายชื่อบทความป.โท'!$A$5:$T$73</definedName>
    <definedName name="_xlnm._FilterDatabase" localSheetId="5" hidden="1">'1.8.2รายชิ่อบทความฯป.เอก '!$A$7:$S$28</definedName>
    <definedName name="CRITERIA" localSheetId="3">'1.7.2 รายชื่อบทความป.โท'!$C$3</definedName>
    <definedName name="_xlnm.Print_Area" localSheetId="2">'1.7.1 จำนวนบทความป.โท'!$A$1:$D$34</definedName>
    <definedName name="_xlnm.Print_Area" localSheetId="3">'1.7.2 รายชื่อบทความป.โท'!$A$1:$S$73</definedName>
    <definedName name="_xlnm.Print_Area" localSheetId="4">'1.8.1จน.บทความป.เอก'!$A$1:$D$33</definedName>
    <definedName name="_xlnm.Print_Area" localSheetId="5">'1.8.2รายชิ่อบทความฯป.เอก '!$A$1:$S$28</definedName>
    <definedName name="_xlnm.Print_Area" localSheetId="0">'วิทยานิพนธ์รับรางวัล'!$A$1:$O$16</definedName>
    <definedName name="_xlnm.Print_Titles" localSheetId="3">'1.7.2 รายชื่อบทความป.โท'!$3:$5</definedName>
    <definedName name="_xlnm.Print_Titles" localSheetId="1">'รายชื่อบัณฑิตที่จบ'!$2:$3</definedName>
    <definedName name="_xlnm.Print_Titles" localSheetId="0">'วิทยานิพนธ์รับรางวัล'!$1:$5</definedName>
    <definedName name="วิเคราะห์การได้งานทำ">#REF!</definedName>
  </definedNames>
  <calcPr fullCalcOnLoad="1"/>
</workbook>
</file>

<file path=xl/comments2.xml><?xml version="1.0" encoding="utf-8"?>
<comments xmlns="http://schemas.openxmlformats.org/spreadsheetml/2006/main">
  <authors>
    <author>member</author>
  </authors>
  <commentList>
    <comment ref="E111" authorId="0">
      <text>
        <r>
          <rPr>
            <b/>
            <sz val="8"/>
            <rFont val="Tahoma"/>
            <family val="2"/>
          </rPr>
          <t>member:</t>
        </r>
        <r>
          <rPr>
            <sz val="8"/>
            <rFont val="Tahoma"/>
            <family val="2"/>
          </rPr>
          <t xml:space="preserve">
PSU 57</t>
        </r>
      </text>
    </comment>
    <comment ref="E115" authorId="0">
      <text>
        <r>
          <rPr>
            <b/>
            <sz val="8"/>
            <rFont val="Tahoma"/>
            <family val="2"/>
          </rPr>
          <t>member:</t>
        </r>
        <r>
          <rPr>
            <sz val="8"/>
            <rFont val="Tahoma"/>
            <family val="2"/>
          </rPr>
          <t xml:space="preserve">
PSU GET</t>
        </r>
      </text>
    </comment>
  </commentList>
</comments>
</file>

<file path=xl/sharedStrings.xml><?xml version="1.0" encoding="utf-8"?>
<sst xmlns="http://schemas.openxmlformats.org/spreadsheetml/2006/main" count="1366" uniqueCount="738">
  <si>
    <t>การประชุมเสนอผลงานวิจัยระดับบัณฑิตศึกษาแห่งชาติ ครั้งที่ 12</t>
  </si>
  <si>
    <t>น.ส.วิภาวี  ศรีทาสร้อย</t>
  </si>
  <si>
    <t>การจัดการอุตสาหกรรม</t>
  </si>
  <si>
    <t>การศึกษาความเป็นไปได้ในการจัดตั้งโรงงานผลิตอาหารแปรรูปจากหมึกในจังหวัดสงขลา</t>
  </si>
  <si>
    <t>283-290</t>
  </si>
  <si>
    <t>ปัจจัยของสภาวะการอบแห้งและความสิ้นเปลืองพลังงานจำเพาะสำหรับการอบแห้งกุ้งแบบแบทซ์</t>
  </si>
  <si>
    <t>Reduction of Exploratory Data Messages on Directed Diffusion in Mobile Wireless Sensor Networks</t>
  </si>
  <si>
    <t>Electrical Engineering/Electronics, Computer, Telecommunications and Information Technology, 2009. ECTI-CON 2009. 6th International Conference on</t>
  </si>
  <si>
    <t xml:space="preserve"> น.ส.ฐาปนี ศรีชุมพวง</t>
  </si>
  <si>
    <t>ศึกษาสมบัติทางโลหะวิทยา และทางกลของการเชื่อมอะลูมิเนียม A356 ซึ่งหล่อ โดยเทคโนโลยี การหล่อกึ่งแข็งด้วยกรรมวิธีการเชื่อมเสียดทานแบบกวน</t>
  </si>
  <si>
    <t>ที่</t>
  </si>
  <si>
    <t>สาขาวิชา/ชื่อ - สกุล</t>
  </si>
  <si>
    <t>สำเร็จการศึกษา</t>
  </si>
  <si>
    <t>ภาคการศึกษา</t>
  </si>
  <si>
    <t>GPA.</t>
  </si>
  <si>
    <t>แผน</t>
  </si>
  <si>
    <t>เวลาศึกษา</t>
  </si>
  <si>
    <t>การเรียน</t>
  </si>
  <si>
    <t>ปี</t>
  </si>
  <si>
    <t>เดือน</t>
  </si>
  <si>
    <t>1. สำเร็จการศึกษา ปีการศึกษา 2551</t>
  </si>
  <si>
    <t>วิทยาเขตหาดใหญ่</t>
  </si>
  <si>
    <t>ระดับปริญญาโท</t>
  </si>
  <si>
    <t>วิศวกรรมการผลิต</t>
  </si>
  <si>
    <t>นายซุกรี</t>
  </si>
  <si>
    <t>แดสา</t>
  </si>
  <si>
    <t>4 พ.ย. 51</t>
  </si>
  <si>
    <t>2/2551</t>
  </si>
  <si>
    <t>4.00</t>
  </si>
  <si>
    <t>ก 2</t>
  </si>
  <si>
    <t>3</t>
  </si>
  <si>
    <t>วิศวกรรมคอมพิวเตอร์</t>
  </si>
  <si>
    <t>นางสาวกุลจรี</t>
  </si>
  <si>
    <t>ตันตยกุล</t>
  </si>
  <si>
    <t>27 พ.ค. 52</t>
  </si>
  <si>
    <t>3.25</t>
  </si>
  <si>
    <t>นายประพัฒน์</t>
  </si>
  <si>
    <t>โลณะปาลวงศ์</t>
  </si>
  <si>
    <t>23 ธ.ค. 51</t>
  </si>
  <si>
    <t>นายวรพล</t>
  </si>
  <si>
    <t>ทินกรสูติบุตร</t>
  </si>
  <si>
    <t>29 พ.ค. 52</t>
  </si>
  <si>
    <t>3.83</t>
  </si>
  <si>
    <t>นายยศวีย์</t>
  </si>
  <si>
    <t>แก้วมณี</t>
  </si>
  <si>
    <t>30 เม.ย. 52</t>
  </si>
  <si>
    <t>3.33</t>
  </si>
  <si>
    <t>นายปริญญ์</t>
  </si>
  <si>
    <t>ศรเลิศล้ำวาณิช</t>
  </si>
  <si>
    <t>23 มี.ค. 52</t>
  </si>
  <si>
    <t>3.66</t>
  </si>
  <si>
    <t>นายวรุตม์</t>
  </si>
  <si>
    <t>ขยันกิจ</t>
  </si>
  <si>
    <t>28 พ.ค. 52</t>
  </si>
  <si>
    <t>3.41</t>
  </si>
  <si>
    <t>นายกษิดิ์กฤษณ์</t>
  </si>
  <si>
    <t>ดำเกลี้ยง</t>
  </si>
  <si>
    <t>12 มิ.ย. 52</t>
  </si>
  <si>
    <t>S</t>
  </si>
  <si>
    <t>ก 1</t>
  </si>
  <si>
    <t>วิศวกรรมเคมี</t>
  </si>
  <si>
    <t>นายสามารถ</t>
  </si>
  <si>
    <t>เส็มหมาด</t>
  </si>
  <si>
    <t>28 พ.ย. 51</t>
  </si>
  <si>
    <t>3.00</t>
  </si>
  <si>
    <t>4</t>
  </si>
  <si>
    <t>นางสาวนิ่มนวล</t>
  </si>
  <si>
    <t>มานพ</t>
  </si>
  <si>
    <t>26 พ.ค. 52</t>
  </si>
  <si>
    <t>3.31</t>
  </si>
  <si>
    <t>นางสาวผลิกา</t>
  </si>
  <si>
    <t>รอดประดิษฐ์</t>
  </si>
  <si>
    <t>8 ม.ค. 52</t>
  </si>
  <si>
    <t>3.37</t>
  </si>
  <si>
    <t>นางสาวสุนันทา</t>
  </si>
  <si>
    <t>อภิรักษากุล</t>
  </si>
  <si>
    <t>21 พ.ค. 52</t>
  </si>
  <si>
    <t>3.50</t>
  </si>
  <si>
    <t xml:space="preserve">นายชัชวาล </t>
  </si>
  <si>
    <t>ชเลิศเพ็ชร์</t>
  </si>
  <si>
    <t>14 พ.ค. 52</t>
  </si>
  <si>
    <t>นางสาวปัทมา</t>
  </si>
  <si>
    <t>อรุณราช</t>
  </si>
  <si>
    <t>5 มิ.ย. 52</t>
  </si>
  <si>
    <t>นายปิติ</t>
  </si>
  <si>
    <t>ธรรมเวช</t>
  </si>
  <si>
    <t>11 มี.ค. 52</t>
  </si>
  <si>
    <t>นางสาวพิสมัย</t>
  </si>
  <si>
    <t>สว่างแผ้ว</t>
  </si>
  <si>
    <t>1 มิ.ย. 52</t>
  </si>
  <si>
    <t>นายวีระพงศ์</t>
  </si>
  <si>
    <t>พรสมิทธิกุล</t>
  </si>
  <si>
    <t>26 มิ.ย. 52</t>
  </si>
  <si>
    <t>3.62</t>
  </si>
  <si>
    <t>นายสุพจน์</t>
  </si>
  <si>
    <t>นวลละออง</t>
  </si>
  <si>
    <t>22 พ.ค. 52</t>
  </si>
  <si>
    <t>3.75</t>
  </si>
  <si>
    <t>นางสาวสุวิมล</t>
  </si>
  <si>
    <t>ยสราโม</t>
  </si>
  <si>
    <t>4 ก.พ. 52</t>
  </si>
  <si>
    <t>3.18</t>
  </si>
  <si>
    <t>นางสาววรางคณา</t>
  </si>
  <si>
    <t>ณพัทลุง</t>
  </si>
  <si>
    <t>20 เม.ย. 52</t>
  </si>
  <si>
    <t>3.68</t>
  </si>
  <si>
    <t>นางสาวสุทธิสา</t>
  </si>
  <si>
    <t>ยาอีด</t>
  </si>
  <si>
    <t>7 พ.ย. 51</t>
  </si>
  <si>
    <t>1/2551</t>
  </si>
  <si>
    <t>1</t>
  </si>
  <si>
    <t>วิศวกรรมเครื่องกล</t>
  </si>
  <si>
    <t>นายวีระชัย</t>
  </si>
  <si>
    <t>เก้าเอี้ยน</t>
  </si>
  <si>
    <t>นายมักตาร์</t>
  </si>
  <si>
    <t>แวหะยี</t>
  </si>
  <si>
    <t>นายวสันต์</t>
  </si>
  <si>
    <t>จีนธาดา</t>
  </si>
  <si>
    <t>19 ก.พ. 52</t>
  </si>
  <si>
    <t>วิศวกรรมไฟฟ้า</t>
  </si>
  <si>
    <t>นายมัจดี</t>
  </si>
  <si>
    <t>โต๊ะตาหยง</t>
  </si>
  <si>
    <t>14 พ.ย. 51</t>
  </si>
  <si>
    <t>3.27</t>
  </si>
  <si>
    <t>นายต้าย</t>
  </si>
  <si>
    <t>บัณฑิศักดิ์</t>
  </si>
  <si>
    <t>15 มิ.ย. 52</t>
  </si>
  <si>
    <t>3.64</t>
  </si>
  <si>
    <t>นายสากล</t>
  </si>
  <si>
    <t>จุลรัตน์</t>
  </si>
  <si>
    <t>2/2251</t>
  </si>
  <si>
    <t>3.85</t>
  </si>
  <si>
    <t>นายอภิเดช</t>
  </si>
  <si>
    <t>บูรณวงศ์</t>
  </si>
  <si>
    <t>20 พ.ค. 52</t>
  </si>
  <si>
    <t>3.78</t>
  </si>
  <si>
    <t>วิศวกรรมโยธา</t>
  </si>
  <si>
    <t>นางสาวชลดา</t>
  </si>
  <si>
    <t>กาญจนกุล</t>
  </si>
  <si>
    <t>25 ก.ย. 51</t>
  </si>
  <si>
    <t>3.28</t>
  </si>
  <si>
    <t>นายซุลกีฟลี</t>
  </si>
  <si>
    <t>มามะ</t>
  </si>
  <si>
    <t>5 พ.ย. 51</t>
  </si>
  <si>
    <t>3.70</t>
  </si>
  <si>
    <t>5</t>
  </si>
  <si>
    <t>นายอภิรัญ</t>
  </si>
  <si>
    <t>สุวรรณคง</t>
  </si>
  <si>
    <t>2 มี.ค. 52</t>
  </si>
  <si>
    <t>3.65</t>
  </si>
  <si>
    <t>นายอครเดช</t>
  </si>
  <si>
    <t>แซ่จิว</t>
  </si>
  <si>
    <t>3.22</t>
  </si>
  <si>
    <t>นายพรนรายณ์</t>
  </si>
  <si>
    <t>บุญราศรี</t>
  </si>
  <si>
    <t>23 เม.ย.52</t>
  </si>
  <si>
    <t>นายอภิรักษ์</t>
  </si>
  <si>
    <t>นพรัตน์</t>
  </si>
  <si>
    <t>25 ต.ค. 51</t>
  </si>
  <si>
    <t>3.44</t>
  </si>
  <si>
    <t>2</t>
  </si>
  <si>
    <t>นายอรุณ</t>
  </si>
  <si>
    <t>ลูกจันทร์</t>
  </si>
  <si>
    <t>1 พ.ค. 52</t>
  </si>
  <si>
    <t>นายอาบีเด็ง</t>
  </si>
  <si>
    <t>ฮาวา</t>
  </si>
  <si>
    <t>วิศวกรรมวัสดุ</t>
  </si>
  <si>
    <t>นายณัฐพล</t>
  </si>
  <si>
    <t>ไพโรจน์</t>
  </si>
  <si>
    <t>25 มิ.ย. 51</t>
  </si>
  <si>
    <t>นางสาวฤตวรรณ</t>
  </si>
  <si>
    <t>ชีววุฒิพงศ์</t>
  </si>
  <si>
    <t>1 ต.ค. 51</t>
  </si>
  <si>
    <t xml:space="preserve">นางสาวเบญจพร </t>
  </si>
  <si>
    <t>หนูคล้าย</t>
  </si>
  <si>
    <t>18 ก.พ. 52</t>
  </si>
  <si>
    <t>นางสาวฐาปนี</t>
  </si>
  <si>
    <t>ศรีชุมพวง</t>
  </si>
  <si>
    <t>วิศวกรรมอุตสาหการและระบบ</t>
  </si>
  <si>
    <t>นายพิทธพนธ์</t>
  </si>
  <si>
    <t>พิทักษ์</t>
  </si>
  <si>
    <t>นางสาวสุมณฑา</t>
  </si>
  <si>
    <t>มิ่งสุข</t>
  </si>
  <si>
    <t>3 เม.ย. 52</t>
  </si>
  <si>
    <t>3.81</t>
  </si>
  <si>
    <t>นายประชา</t>
  </si>
  <si>
    <t>สังหาญ</t>
  </si>
  <si>
    <t>นายสาธิต</t>
  </si>
  <si>
    <t>คงเขียว</t>
  </si>
  <si>
    <t>นางสาวโศภิณ</t>
  </si>
  <si>
    <t>สุดสะอาด</t>
  </si>
  <si>
    <t>นายอับดุล</t>
  </si>
  <si>
    <t>บินระหีม</t>
  </si>
  <si>
    <t>10 พ.ย. 51</t>
  </si>
  <si>
    <t>นางสาววิภาวี</t>
  </si>
  <si>
    <t>ศรีทาสร้อย</t>
  </si>
  <si>
    <t>3.09</t>
  </si>
  <si>
    <t>นายศุภโชค</t>
  </si>
  <si>
    <t>กันตังกุล</t>
  </si>
  <si>
    <t>19 พ.ค. 52</t>
  </si>
  <si>
    <t>ข</t>
  </si>
  <si>
    <t xml:space="preserve">นางสาวอรสา </t>
  </si>
  <si>
    <t>บัวปลอด</t>
  </si>
  <si>
    <t>3.10</t>
  </si>
  <si>
    <t>นางสาวจารุวรรณี</t>
  </si>
  <si>
    <t>เรืองคง</t>
  </si>
  <si>
    <t>27 ต.ค. 51</t>
  </si>
  <si>
    <t>นางสาวจุฑามาศ</t>
  </si>
  <si>
    <t>คุ้มบ้าน</t>
  </si>
  <si>
    <t>25 พ.ค. 52</t>
  </si>
  <si>
    <t>3.60</t>
  </si>
  <si>
    <t>นายชาตรี</t>
  </si>
  <si>
    <t>หอมเขียว</t>
  </si>
  <si>
    <t>7 พ.ค. 52</t>
  </si>
  <si>
    <t>3.56</t>
  </si>
  <si>
    <t>นายพิสิฏฐ์</t>
  </si>
  <si>
    <t>สุขศรีวรรณ</t>
  </si>
  <si>
    <t>17 มี.ค. 52</t>
  </si>
  <si>
    <t>3.40</t>
  </si>
  <si>
    <t>นายมโน</t>
  </si>
  <si>
    <t>บุญสุข</t>
  </si>
  <si>
    <t>18 พ.ค. 52</t>
  </si>
  <si>
    <t>นายโสภณ</t>
  </si>
  <si>
    <t>พานิช</t>
  </si>
  <si>
    <t>30 ต.ค. 51</t>
  </si>
  <si>
    <t>3.20</t>
  </si>
  <si>
    <t>นายอธิปัตย์</t>
  </si>
  <si>
    <t>มะลิสุวรรณ</t>
  </si>
  <si>
    <t>นางสาวนันทิวา</t>
  </si>
  <si>
    <t>จันทโร</t>
  </si>
  <si>
    <t>11 มิ.ย. 52</t>
  </si>
  <si>
    <t>3.30</t>
  </si>
  <si>
    <t>นายพงษ์พีระ</t>
  </si>
  <si>
    <t>วนิชาชีวะ</t>
  </si>
  <si>
    <t>9 มิ.ย. 52</t>
  </si>
  <si>
    <t>นายสุรศักดิ์</t>
  </si>
  <si>
    <t>ขุนทอง</t>
  </si>
  <si>
    <t>3.15</t>
  </si>
  <si>
    <t>นางสาวเสริมสวย</t>
  </si>
  <si>
    <t>เผาะช่วย</t>
  </si>
  <si>
    <t>8 มิ.ย. 52</t>
  </si>
  <si>
    <t>การจัดการเทคโนโลยีสารสนเทศ</t>
  </si>
  <si>
    <t>นายพงศพัฒน์</t>
  </si>
  <si>
    <t>หังสพฤกษ์</t>
  </si>
  <si>
    <t>19 ธ.ค. 51</t>
  </si>
  <si>
    <t>นายชาลี</t>
  </si>
  <si>
    <t>บาเหะ</t>
  </si>
  <si>
    <t>3.26</t>
  </si>
  <si>
    <t>นางสาวเปรมจิตร</t>
  </si>
  <si>
    <t>สุวรรณชาตรี</t>
  </si>
  <si>
    <t>16 พ.ค. 52</t>
  </si>
  <si>
    <t>3.43</t>
  </si>
  <si>
    <t>ร.ต.อ.จิระพล</t>
  </si>
  <si>
    <t>เขาสูง</t>
  </si>
  <si>
    <t>3.02</t>
  </si>
  <si>
    <t>นายภาณุกร</t>
  </si>
  <si>
    <t>ภูริปัญญานันท์</t>
  </si>
  <si>
    <t>12 พ.ค. 52</t>
  </si>
  <si>
    <t>นายชัยณรงค์</t>
  </si>
  <si>
    <t>อาจอาสา</t>
  </si>
  <si>
    <t>22 เม.ย. 52</t>
  </si>
  <si>
    <t>3.34</t>
  </si>
  <si>
    <t>นายธีระเดช</t>
  </si>
  <si>
    <t>เพชรแก้ว</t>
  </si>
  <si>
    <t>นายนพดล</t>
  </si>
  <si>
    <t>หมิดทองคำ</t>
  </si>
  <si>
    <t>นายปกรณ์</t>
  </si>
  <si>
    <t>ประไพ</t>
  </si>
  <si>
    <t>3.57</t>
  </si>
  <si>
    <t>นายภาณุโรจน์</t>
  </si>
  <si>
    <t>โสตยิ้ม</t>
  </si>
  <si>
    <t>นายภาสกร</t>
  </si>
  <si>
    <t>รอดริน</t>
  </si>
  <si>
    <t>นางสาวเมธินี</t>
  </si>
  <si>
    <t>ชำนิธุระการ</t>
  </si>
  <si>
    <t>4 พ.ค. 52</t>
  </si>
  <si>
    <t>3.53</t>
  </si>
  <si>
    <t xml:space="preserve">นายรัฐกร </t>
  </si>
  <si>
    <t>จิรสันติกุล</t>
  </si>
  <si>
    <t>19 มี.ค. 52</t>
  </si>
  <si>
    <t>นายสัมพันธ์</t>
  </si>
  <si>
    <t>ลิมปิติ</t>
  </si>
  <si>
    <t>24 มี.ค. 52</t>
  </si>
  <si>
    <t>นายสาริฟ</t>
  </si>
  <si>
    <t>เจ๊ะอูโมง</t>
  </si>
  <si>
    <t>17 พ.ค. 52</t>
  </si>
  <si>
    <t>นายสุธาเดช</t>
  </si>
  <si>
    <t>บุญฤทธิ์</t>
  </si>
  <si>
    <t>3.48</t>
  </si>
  <si>
    <t>นายสุรินทร์</t>
  </si>
  <si>
    <t>กลับผดุง</t>
  </si>
  <si>
    <t>3.61</t>
  </si>
  <si>
    <t>นางอุษณี</t>
  </si>
  <si>
    <t>ครุพงศ์สิริ</t>
  </si>
  <si>
    <t>20 ต.ค. 51</t>
  </si>
  <si>
    <t>3.76</t>
  </si>
  <si>
    <t>นางสาวกรรณิกา</t>
  </si>
  <si>
    <t>หนูช่วย</t>
  </si>
  <si>
    <t>3 ต.ค. 51</t>
  </si>
  <si>
    <t>3.95</t>
  </si>
  <si>
    <t>นายกฤษฎา</t>
  </si>
  <si>
    <t>ปฏิพัทธนาทร</t>
  </si>
  <si>
    <t>นางสาวเกตุนภา</t>
  </si>
  <si>
    <t>ภู่ขจีตระกูล</t>
  </si>
  <si>
    <t>15 พ.ย. 51</t>
  </si>
  <si>
    <t>นางสาวเกศราภร</t>
  </si>
  <si>
    <t>ทิพย์มณเฑียร</t>
  </si>
  <si>
    <t>6 มี.ค. 52</t>
  </si>
  <si>
    <t>3.67</t>
  </si>
  <si>
    <t>นายขวัญชัย</t>
  </si>
  <si>
    <t>แก้วอัมพร</t>
  </si>
  <si>
    <t>นายจิรยุทธ์</t>
  </si>
  <si>
    <t>ศรีชุม</t>
  </si>
  <si>
    <t>4 มี.ค. 52</t>
  </si>
  <si>
    <t>คงสมบูรณ์</t>
  </si>
  <si>
    <t>3.32</t>
  </si>
  <si>
    <t>นายฑิฆัมพร</t>
  </si>
  <si>
    <t>สมอทอง</t>
  </si>
  <si>
    <t>นายธนา</t>
  </si>
  <si>
    <t>นันทวงศ์</t>
  </si>
  <si>
    <t>3.06</t>
  </si>
  <si>
    <t>นางสาวชตะวัน</t>
  </si>
  <si>
    <t>ชนะกูล</t>
  </si>
  <si>
    <t>14 ต.ค. 51</t>
  </si>
  <si>
    <t>พ.ต.ต.นคร</t>
  </si>
  <si>
    <t>ภู่รัตน์</t>
  </si>
  <si>
    <t>นางสาวนิภาพร</t>
  </si>
  <si>
    <t>บุญยศ</t>
  </si>
  <si>
    <t>24 ต.ค. 51</t>
  </si>
  <si>
    <t>นายปรเมษฐ์</t>
  </si>
  <si>
    <t>ดำชู</t>
  </si>
  <si>
    <t>3.29</t>
  </si>
  <si>
    <t>นายภราดร</t>
  </si>
  <si>
    <t>ละออสุวรรณ</t>
  </si>
  <si>
    <t>3.84</t>
  </si>
  <si>
    <t>นางสาวลลิดา</t>
  </si>
  <si>
    <t>เดชผล</t>
  </si>
  <si>
    <t>นายวรวุฒน์</t>
  </si>
  <si>
    <t>วังสโรจน์</t>
  </si>
  <si>
    <t>นายวิศิษฐ์</t>
  </si>
  <si>
    <t>หมี่นอรุณ</t>
  </si>
  <si>
    <t>นายสมศักดิ์</t>
  </si>
  <si>
    <t>ประทีปเมธากุล</t>
  </si>
  <si>
    <t>นายสรายุทธ</t>
  </si>
  <si>
    <t>ภูมิภมร</t>
  </si>
  <si>
    <t>18 เม.ย. 52</t>
  </si>
  <si>
    <t>นายสุนทร</t>
  </si>
  <si>
    <t>หมัดแล้</t>
  </si>
  <si>
    <t>นางสาวอรอนงค์</t>
  </si>
  <si>
    <t>แซ่เฮ่า</t>
  </si>
  <si>
    <t>7 เม.ย. 52</t>
  </si>
  <si>
    <t>นางสาวอุไร</t>
  </si>
  <si>
    <t>หนูสันโดด</t>
  </si>
  <si>
    <t>นายกิตติวัฒน์</t>
  </si>
  <si>
    <t>อิทธิพุฒิ</t>
  </si>
  <si>
    <t>นายคมกฤช</t>
  </si>
  <si>
    <t>เจริญ</t>
  </si>
  <si>
    <t>นายดนัยศักดิ์</t>
  </si>
  <si>
    <t>กาโร</t>
  </si>
  <si>
    <t>3.59</t>
  </si>
  <si>
    <t>นายธีระยุทธ</t>
  </si>
  <si>
    <t>เกียรติธนภูษิต</t>
  </si>
  <si>
    <t>3.39</t>
  </si>
  <si>
    <t>นางสาวบุหลัน</t>
  </si>
  <si>
    <t>ร่วมสกุล</t>
  </si>
  <si>
    <t>นางสาวพิทย์พิมล</t>
  </si>
  <si>
    <t>ชูรอด</t>
  </si>
  <si>
    <t>13 ต.ค. 51</t>
  </si>
  <si>
    <t>3.79</t>
  </si>
  <si>
    <t>นายมนตรี</t>
  </si>
  <si>
    <t>โรจน์ศิริกูลกิจ</t>
  </si>
  <si>
    <t>นางสาวมัทณา</t>
  </si>
  <si>
    <t>โพธิ์ถาวร</t>
  </si>
  <si>
    <t>นางสาวยุพเรศ</t>
  </si>
  <si>
    <t>บุญดิเรก</t>
  </si>
  <si>
    <t>นางสาววรรัตน์</t>
  </si>
  <si>
    <t>มะหับผลา</t>
  </si>
  <si>
    <t>นายแวซำซูดิน</t>
  </si>
  <si>
    <t>แวดอกอ</t>
  </si>
  <si>
    <t>3.42</t>
  </si>
  <si>
    <t>นายแวฮาซัน</t>
  </si>
  <si>
    <t>แวหะมะ</t>
  </si>
  <si>
    <t>27 ก.พ. 52</t>
  </si>
  <si>
    <t>นายสมเกียรติ</t>
  </si>
  <si>
    <t>ยงหนู</t>
  </si>
  <si>
    <t>24 พ.ค. 52</t>
  </si>
  <si>
    <t>นายสโรชิน</t>
  </si>
  <si>
    <t>รัถยาธาร</t>
  </si>
  <si>
    <t>3.90</t>
  </si>
  <si>
    <t>นางสาวเสาวลักษณ์</t>
  </si>
  <si>
    <t>ลิ่วศรัณยู</t>
  </si>
  <si>
    <t>3.71</t>
  </si>
  <si>
    <t>นางสาวหทัยกาญจน์</t>
  </si>
  <si>
    <t>ส่งทวน</t>
  </si>
  <si>
    <t>2. สำเร็จการศึกษา ปีการศึกษา 2552</t>
  </si>
  <si>
    <t>นางสาวสุรีรีตน์</t>
  </si>
  <si>
    <t>แก้วสามดวง</t>
  </si>
  <si>
    <t>1 ก.ย. 52</t>
  </si>
  <si>
    <t>1/2552</t>
  </si>
  <si>
    <t>MR.LASMAN PARULIAN</t>
  </si>
  <si>
    <t>PURBA</t>
  </si>
  <si>
    <t>30 มิ.ย. 52</t>
  </si>
  <si>
    <t>นางสาวภาณุมดี</t>
  </si>
  <si>
    <t>วิจิตรโสภา</t>
  </si>
  <si>
    <t>20 ก.ค. 52</t>
  </si>
  <si>
    <t>นางสาววิชุตา</t>
  </si>
  <si>
    <t>สองเมือง</t>
  </si>
  <si>
    <t>29 มิ.ย. 52</t>
  </si>
  <si>
    <t>นายศุภชัย</t>
  </si>
  <si>
    <t>แก้วจัง</t>
  </si>
  <si>
    <t>14 ส.ค. 52</t>
  </si>
  <si>
    <t>สะตะพันธ์</t>
  </si>
  <si>
    <t>31 ก.ค. 52</t>
  </si>
  <si>
    <t>นายกัมปนาท</t>
  </si>
  <si>
    <t>รติวัฒน์</t>
  </si>
  <si>
    <t>24 ส.ค. 52</t>
  </si>
  <si>
    <t>รายชื่อบัณฑิตที่จบ ปีงบประมาณ 2552</t>
  </si>
  <si>
    <t xml:space="preserve">              4.  บทความที่ได้รับการนำเสนอในการประชุม/สัมมนาวิชาการระดับนานาชาติหรือระดับชาติ หมายถึง บทความ (proceeding) 
                  ที่ไม่ใช่บทคัดย่อสำหรับบทความที่ได้รับการคัดเลือกตีพิมพ์รวมเล่มกับบทความอื่นๆ โดยมีคณะกรรมการพิจารณา</t>
  </si>
  <si>
    <t>รหัสนักศึกษา</t>
  </si>
  <si>
    <t>1.7  ร้อยละของบทความจากวิทยานิพนธ์ปริญญาโทที่ตีพิมพ์ เผยแพร่ต่อจำนวนวิทยานิพนธ์ปริญญาโททั้งหมด</t>
  </si>
  <si>
    <t xml:space="preserve">              3. การตีพิมพ์ในวารสารนับเมื่อกองบรรณาธิการวารสารนั้นตอบรับ</t>
  </si>
  <si>
    <t>ร้อยละของจำนวนบทความจากวิทยานิพนธ์ที่ตีพิมพ์ฯ : วิทยานิพนธ์ทั้งหมด</t>
  </si>
  <si>
    <t>อัตราส่วน</t>
  </si>
  <si>
    <t xml:space="preserve">              5. สิทธิบัตรนับวันที่ได้รับการจดฯ  รวมทั้งให้นับสิทธิบัตรที่ยังมีผลบังคับใช้ (จดสิทธิบัตรมาแล้วไม่เกิน 5 ปี)</t>
  </si>
  <si>
    <t xml:space="preserve">              6.  นับเฉพาะวิทยานิพนธ์ ไม่นับภาคนิพนธ์และสารนิพนธ์</t>
  </si>
  <si>
    <t>ชื่อเล่มที่  วัน/เดือน/ปี
ของวารสารที่ตีพิมพ์</t>
  </si>
  <si>
    <t>ชื่อบทความ</t>
  </si>
  <si>
    <t>บทความจากวิทยานิพนธ์เรื่อง</t>
  </si>
  <si>
    <t>1.8  ร้อยละของบทความจากวิทยานิพนธ์ปริญญาเอกที่ตีพิมพ์ เผยแพร่ต่อจำนวนวิทยานิพนธ์ปริญญาเอกทั้งหมด</t>
  </si>
  <si>
    <t xml:space="preserve">       1.8.1 จำนวนบทความจากวิทยานิพนธ์ของนักศึกษาปริญญาเอก</t>
  </si>
  <si>
    <t>F-Data-EQ 01-8-2 V.1:May-50  1/1</t>
  </si>
  <si>
    <t xml:space="preserve">                    O : ภาควิชา</t>
  </si>
  <si>
    <r>
      <t>นิยาม</t>
    </r>
    <r>
      <rPr>
        <sz val="16"/>
        <rFont val="Angsana New"/>
        <family val="1"/>
      </rPr>
      <t xml:space="preserve"> :  1.  ผลงานที่ตีพิมพ์เผยแพร่ และใช้ประโยชน์รวบรวมจากผลงานในปีการศึกษานั้นๆ</t>
    </r>
  </si>
  <si>
    <t xml:space="preserve">              2.  การเผยแพร่ผลงาน 1 เรื่อง ที่เผยแพร่มากกว่า 1 ครั้ง ให้นับเพียง 1 ครั้ง โดยควรนำเสนอผลการเผยแพร่ที่มีคุณภาพเชิงวิชาการมากที่สุด</t>
  </si>
  <si>
    <t xml:space="preserve">              4.  บทความที่ได้รับการนำเสนอในการประชุม/สัมมนาวิชาการระดับนานาชาติหรือระดับชาติ หมายถึง บทความ (proceeding) ที่ไม่ใช่บทคัดย่อสำหรับบทความที่ได้รับการคัดเลือกตีพิมพ์รวมเล่มกับบทความอื่นๆ โดยมีคณะกรรมการพิจารณา</t>
  </si>
  <si>
    <t>ผู้ประสานงานข้อมูลคณะฯ : ศิราณี  พูลศิริ โทร.7086</t>
  </si>
  <si>
    <t xml:space="preserve">ผู้รับผิดชอบ  :  อริสา  ประสมพงศ์ </t>
  </si>
  <si>
    <t xml:space="preserve"> ผู้รับผิดชอบ  :  อริสา  ประสมพงศ์ </t>
  </si>
  <si>
    <r>
      <t>นิยาม</t>
    </r>
    <r>
      <rPr>
        <sz val="16"/>
        <rFont val="Angsana New"/>
        <family val="1"/>
      </rPr>
      <t xml:space="preserve"> :   1.  ผลงานที่ตีพิมพ์เผยแพร่ และใช้ประโยชน์รวบรวมจากผลงานในปีการศึกษานั้นๆ</t>
    </r>
  </si>
  <si>
    <t>-</t>
  </si>
  <si>
    <t xml:space="preserve">                      O : ภาควิชา</t>
  </si>
  <si>
    <t>ภาควิชาวิศวกรรมเหมืองแร่ฯ</t>
  </si>
  <si>
    <t>ภาควิชาวิศวกรรมอุตสาหการ</t>
  </si>
  <si>
    <t>รหัส
นักศึกษา</t>
  </si>
  <si>
    <t>รวมทั้งสิ้น</t>
  </si>
  <si>
    <t xml:space="preserve">              2.  การเผยแพร่ผลงาน 1 เรื่อง ที่เผยแพร่มากกว่า 1 ครั้ง ให้นับเพียง 1 ครั้ง โดยควรนำเสนอผลการเผยแพร่ที่มีคุณภาพเชิง                            วิชาการมากที่สุด</t>
  </si>
  <si>
    <t>รายการ</t>
  </si>
  <si>
    <t>รวม</t>
  </si>
  <si>
    <t>จำนวน</t>
  </si>
  <si>
    <t>สาขาวิชา</t>
  </si>
  <si>
    <t>ว/ด/ป ที่จบ</t>
  </si>
  <si>
    <t>แหล่งตีพิมพ์เผยแพร่</t>
  </si>
  <si>
    <t>ระดับของวารสาร/การประชุม</t>
  </si>
  <si>
    <t>ประชุมวิชาการระดับนานาชาติ</t>
  </si>
  <si>
    <t>ประชุมวิชาการระดับชาติ</t>
  </si>
  <si>
    <t>วารสารระดับนานาชาติ</t>
  </si>
  <si>
    <t xml:space="preserve">    1) ตีพิมพ์ในวารสารระดับนานาชาติ</t>
  </si>
  <si>
    <t xml:space="preserve">    2) ตีพิมพ์ในวารสารระดับประเทศ (ชาติ)</t>
  </si>
  <si>
    <t xml:space="preserve">        รวม</t>
  </si>
  <si>
    <t>O   จำนวนวิทยานิพนธ์ปริญญาโททั้งหมด</t>
  </si>
  <si>
    <t>O   จำนวนบทความที่ตีพิมพ์เผยแพร่</t>
  </si>
  <si>
    <t xml:space="preserve">         - Poster</t>
  </si>
  <si>
    <t xml:space="preserve">         - Oral</t>
  </si>
  <si>
    <t>การได้รับการจดสิทธิบัตร</t>
  </si>
  <si>
    <t>แหล่งข้อมูล O : กลุ่มงานสนับสนุนวิชาการ (บัณฑิต)</t>
  </si>
  <si>
    <t>หน่วยงานรับผิดชอบ :  บัณฑิต</t>
  </si>
  <si>
    <t>ลำดับ
ที่</t>
  </si>
  <si>
    <t>รวมจำนวนการนำเสนอ</t>
  </si>
  <si>
    <t>จำนวนบทความ
ที่นำไปใช้ประโยชน์</t>
  </si>
  <si>
    <t>Poster</t>
  </si>
  <si>
    <t>Oral</t>
  </si>
  <si>
    <t>O   จำนวนบทความที่ยังไม่ได้ตีพิมพ์</t>
  </si>
  <si>
    <t>O   นำเสนอในที่ประชุมวิชาการ / สัมมนา</t>
  </si>
  <si>
    <t xml:space="preserve">    1)  ระดับนานาชาติ</t>
  </si>
  <si>
    <t>O  ได้รับการจดสิทธิบัตร</t>
  </si>
  <si>
    <t>O   จำนวนบทความจากวิทยานิพนธ์ที่นำไปใช้ประโยชน์</t>
  </si>
  <si>
    <t xml:space="preserve">    2) ระดับชาติ</t>
  </si>
  <si>
    <t>วารสารระดับประเทศ (ชาติ)</t>
  </si>
  <si>
    <t>: 1</t>
  </si>
  <si>
    <t xml:space="preserve">                   O : ภาควิชา</t>
  </si>
  <si>
    <t xml:space="preserve">       1.7.1 จำนวนบทความจากวิทยานิพนธ์ของนักศึกษาปริญญาโท</t>
  </si>
  <si>
    <t>เลขหน้า</t>
  </si>
  <si>
    <t xml:space="preserve">              2.  การเผยแพร่ผลงาน 1 เรื่อง ที่เผยแพร่มากกว่า 1 ครั้ง ให้นับเพียง 1 ครั้ง โดยควรนำเสนอผลการเผยแพร่ที่มีคุณภาพเชิงวิชาการ
                   มากที่สุด</t>
  </si>
  <si>
    <t>O   จำนวนวิทยานิพนธ์ปริญญาเอกทั้งหมด</t>
  </si>
  <si>
    <t>ชื่อนักศึกษา/
ผู้เขียน</t>
  </si>
  <si>
    <t>ภาควิชาวิศวกรรมเครื่องกล</t>
  </si>
  <si>
    <t>1.8.2 รายชื่อบทความจากวิทยานิพนธ์ของนักศึกษาปริญญาเอกที่ตีพิมพ์/เผยแพร่ ปีงบประมาณ 2551</t>
  </si>
  <si>
    <t>ภาควิชาวิศวกรรมโยธา</t>
  </si>
  <si>
    <t>โยธา</t>
  </si>
  <si>
    <t>15-17 ต.ค. 51</t>
  </si>
  <si>
    <t>การประชุมวิชาการเครือข่ายวิศวกรรมเครื่องกลแห่งประเทศไทย ครั้งที่ 22</t>
  </si>
  <si>
    <t>นายมักตาร์  แวหะยี</t>
  </si>
  <si>
    <t>Mr.Lasman Parulian Purba</t>
  </si>
  <si>
    <t>เครื่องกล</t>
  </si>
  <si>
    <t>การใช้เจ๊ทหมุนควงในการเพิ่มอัตราการถ่ายเทความร้อนบนพื้นผิว</t>
  </si>
  <si>
    <t>การเพิ่มการถ่ายเทความร้อนบนพื้นผิวโดยใช้กลุ่มเจ็ทหมุนควงพุ่งชน</t>
  </si>
  <si>
    <t>Airflow and aerosol concentration in a Rubber Smoking Cooperative and improvement of ventilation</t>
  </si>
  <si>
    <t>CFD study of flow in a natural rubber sheet smoking-cooperative: Turbulence free convection airflow</t>
  </si>
  <si>
    <t>วัสดุ</t>
  </si>
  <si>
    <t>การผลิตวัสดุผสมเนื้ออะลูมิเนียมเสริมแรงด้วยเสนใยไททาเนียมคาร์ไบด์ที่ผลิตจากเส้นใยฝ้าย</t>
  </si>
  <si>
    <t>Biomorphic Synthesis of TiC Hollow Fibers from Cotton Fibers</t>
  </si>
  <si>
    <t>15 - 17 ต.ค. 51</t>
  </si>
  <si>
    <t>อุตสาหการและระบบ</t>
  </si>
  <si>
    <t>การประชุมเครือข่ายวิศวกรรมเครื่องกลแห่งประเทศไทย ครั้งที่ 22</t>
  </si>
  <si>
    <t>48-52</t>
  </si>
  <si>
    <t>การกระจายของแก๊สคาร์บอนมอนออกไซด์จากรถยนต์ในลานจอดรถใต้ดินและการระบายอากาศที่เหมาะสม</t>
  </si>
  <si>
    <t>การกระจายของแก๊สคาร์บอนมอนออกไซด์จากรถยนต์ในลานจอดรถใต้ดิน : กรณีศึกษาโรงแรมลีการ์เดนส์พลาซ่า</t>
  </si>
  <si>
    <t>นายวสันต์ จีนธาดา</t>
  </si>
  <si>
    <t>เคมี</t>
  </si>
  <si>
    <t>20-21 ต.ค. 51</t>
  </si>
  <si>
    <t>การกำจัดสารอินทรีย์ระเหยง่ายในอากาศเสียด้วยฟองก๊าซแอฟรอน (CGA) ร่วมกับปฏิกิริยาออกซิเดชัน</t>
  </si>
  <si>
    <t>การบำบัดอากาศเสียที่ปนเปื้อนสารอินทรีย์ระเหยง่ายด้วยฟองแก๊สแอฟรอน (CGA)</t>
  </si>
  <si>
    <t>น.ส.สุวิมล ยสราโม</t>
  </si>
  <si>
    <t>การใช้แบบจำลองเพื่อการออกแบบและประเมินต้นทุนของโรงงานผลิตไบโอดีเซลแบบต่อเนื่องโดยใช้ตัวเร่างปฏิกิริยาที่เป็นกรดไขมัน</t>
  </si>
  <si>
    <t>การใช้แบบจำลองเพื่อการออกแบบกระบวนการผลิตไบโอดีเซลจากส่วนกลั่นกรดไขมันปาล์ม</t>
  </si>
  <si>
    <t>น.ส.พิสมัย สว่างแผ้ม</t>
  </si>
  <si>
    <t>การศึกษาประสิทธิภาพการสกัดพรีไบโอติกส์จากเมล็ดขนุนด้วยกระการแบบต่อเนื่อง</t>
  </si>
  <si>
    <t>การศึกษาประสิทธิภาพการสกัดพรีไบโอติกส์จากเมล็ดขนุนด้วยกระบวนการแบบต่อเนื่อง</t>
  </si>
  <si>
    <t>นายวีระพงศ์ พรสมิทธิกุล</t>
  </si>
  <si>
    <t>การกระจายตัวของสารประกอบโพลีไซคลิกแอโรมาติกไฮโดรคาร์บอนระหว่างในน้ำใต้ดินและในเขม่า : เปรียบเทียบรัหว่างเม่าจากเชื้อเพลิงปิโตรเลียมและเชื้อเพลิงชีวมวล</t>
  </si>
  <si>
    <t>ไอโซเทอมการดูดซับของฟรุนดลิคช์ของสารแอนทราซีนและเบนโซ(เอ) ไพรีนระหว่างน้ำใต้ดินและเข่าเปรียบเทียบระหว่างเขม่าจากไม้ยางพาราและเขม่าดีเซล</t>
  </si>
  <si>
    <t>น.ส.นิ่มนวล มานพ</t>
  </si>
  <si>
    <t>การศึกษาการผลิตไดเอทิลอีเทอร์จากปฏิกิริยาดีไฮเดรชันโดยใช้กรดที่เหลือจากโรงงานผลิตไบโอดีเซลเป็นตัวเร่งปฏิกิริยา</t>
  </si>
  <si>
    <t>นายชัชวาล ชเลิศเพ็ชร์</t>
  </si>
  <si>
    <t>ปัจจัยของรังสีอินฟราเรดและอุณหภูมิลมร้อนต่อคุณภาพของกุ้งแห้ง</t>
  </si>
  <si>
    <t>น.ส.วรางคณา ณ พัทลุง</t>
  </si>
  <si>
    <t>Kinetics of the oxidation of Hydrogen sulfide by potassjum permanganate</t>
  </si>
  <si>
    <t>น.ส.ปัทมา อรุณราช</t>
  </si>
  <si>
    <t>ศึกษาศักยภาพวัสดุสำหรับเพอร์มีเอเบิลรีแอคทีฟแบริเออร์เพื่อบำบัดโลหะหนักปนเปื้อนในน้ำใต้ดิน</t>
  </si>
  <si>
    <t>การดูดซับไอออนของสังกะสีและตะกั่วจากสารละลายน้ำด้วยวัสดุดูดซับแบบเดี่ยวและแบบผสม</t>
  </si>
  <si>
    <t>น.ส.สุทธิสา ยาอีด</t>
  </si>
  <si>
    <t>ความเสถียรของอินทิเกรเตอร์แบบซิมเพล็กติกในการซิมุเลชันพลศาสตร์ระดับโมเลกุล</t>
  </si>
  <si>
    <t>Investigation of Symplectic Integrators in Molecular Dynamics Simulations of Simple Fluids</t>
  </si>
  <si>
    <t>นายปิติ ธรรมเวช</t>
  </si>
  <si>
    <t>ภาควิชาวิศวกรรมเคมี</t>
  </si>
  <si>
    <t>139-146</t>
  </si>
  <si>
    <t>6-7 พ.ย. 51</t>
  </si>
  <si>
    <t>การประชุมทางวิชาการ NCIT 2008 ครั้งที่ 2</t>
  </si>
  <si>
    <t>การศึกษากลไกการเชื่อมโยงข้อมูลทางการแพทย์แบบอัตโนมัติผ่นเครือข่ายอินเตอร์เน็ต</t>
  </si>
  <si>
    <t>การแปลงผันซอฟต์แวร์แบบจำลองสำหรับเว็บเซอร์วิส กรณีศึกษาการนำส่งสารสนเทศทางสาธารณสุข</t>
  </si>
  <si>
    <t>นายรัฐกร จิรสันติกุล</t>
  </si>
  <si>
    <t>ปีงบประมาณ 2552</t>
  </si>
  <si>
    <t>1.7.2 รายชื่อบทความจากวิทยานิพนธ์ของนักศึกษาปริญญาโทที่ตีพิมพ์/เผยแพร่ ปีงบประมาณ 2552</t>
  </si>
  <si>
    <t xml:space="preserve"> ข้อมูลการดำเนินงานคณะวิศวกรรมศาสตร์  มหาวิทยาลัยสงขลานครินทร์  ปีงบประมาณ 2552           </t>
  </si>
  <si>
    <t>ข้อมูลการดำเนินงานคณะวิศวกรรมศาสตร์  มหาวิทยาลัยสงขลานครินทร์  ประจำปีงบประมาณ 2552</t>
  </si>
  <si>
    <t xml:space="preserve">            ข้อมูลการดำเนินงานคณะวิศวกรรมศาสตร์ มหาวิทยาลัยสงขลานครินทร์  ประจำปีงบประมาณ 2552</t>
  </si>
  <si>
    <t>ภาควิชาวิศวกรรมคอมพิวเตอร์</t>
  </si>
  <si>
    <t>นายปริญญ์  ศรเลิศล้ำวานิช</t>
  </si>
  <si>
    <t>คอมพิวเตอร์</t>
  </si>
  <si>
    <t>Route Optimization in Nested Mobile Networks Using Binding Update for Top-level MR</t>
  </si>
  <si>
    <t xml:space="preserve">การค้นหาเส้นทางที่เหมาะสมสำหรับเครือข่ายเคลื่อนที่ </t>
  </si>
  <si>
    <t xml:space="preserve">Asian Internet Engineering Conference (AINTEC 2008) </t>
  </si>
  <si>
    <t>18 - 20 พ.ย. 51</t>
  </si>
  <si>
    <t>12-13 ก.พ. 52</t>
  </si>
  <si>
    <t>ภาควิชาวิศวกรรมไฟฟ้า</t>
  </si>
  <si>
    <t>นายสากล จุลรัตน์</t>
  </si>
  <si>
    <t>นายอภิเดช บูรณวงศ์</t>
  </si>
  <si>
    <t>ไฟฟ้า</t>
  </si>
  <si>
    <t>Study of Setting Proper Light Source Intensity in Machine Vision Systems</t>
  </si>
  <si>
    <t>การพัฒนาระบบตรวจสอบด้วยภาพแบบเวลาจริงภายใต้สิ่งแวดล้อมทางแสงที่ถูกควบคุม</t>
  </si>
  <si>
    <t>Effects of Mobility on the Perfomance of Directed Diffusion Protocol</t>
  </si>
  <si>
    <t>ผลกระทบของวิธีการให้สัญญาณการแพร่กระจายสัญญาณวิทยุ และการเคลื่อนย้ายที่ของเซนเซอร์โหนดต่อสมรรถนะของไดเร็คเต็ดดิฟฟิวชัน</t>
  </si>
  <si>
    <t>การประชุมวิชาการทางวิศวกรรมไฟฟ้า ครั้งที่ 31</t>
  </si>
  <si>
    <t>31 th Electrical Engineering Conference (EECON31)</t>
  </si>
  <si>
    <t>29-31 ต.ค. 51</t>
  </si>
  <si>
    <t>1105-1108</t>
  </si>
  <si>
    <t>757-760</t>
  </si>
  <si>
    <t>A COMPARATIVE STUDY OF BIOGAS CLEANING BY VARIOUS OXIDANTS</t>
  </si>
  <si>
    <t>4th International Conference on Engineering Technologies
ICET 2009</t>
  </si>
  <si>
    <t>28 - 30 เม.ย. 52</t>
  </si>
  <si>
    <t>21-22 พ.ค. 52</t>
  </si>
  <si>
    <t>15-17 พ.ค. 52</t>
  </si>
  <si>
    <t>การกำจัดไฮโดรเจนซัลไฟด์ โดยการดูดซึมและปฏิกิริยาออกซิเดชันกับโปแทสเซียมเปอร์แมงกาเนตในหอดูดซึมแบบแพค</t>
  </si>
  <si>
    <t>การศึกษาจลนพลศาสตร์ปฏิกิริยาออกซิเดชันและกำจัดไฮโดรเจนซัลไฟด์ด้วยโพแทสเซียมเปอร์แมงเนต</t>
  </si>
  <si>
    <t>113-119</t>
  </si>
  <si>
    <t>การประชุมวิชาการเครือข่ายพลังงานแห่งประเทศไทย ครั้งที่ 5</t>
  </si>
  <si>
    <t>29 เม.ย. - 1 พ.ค. 52</t>
  </si>
  <si>
    <t>นายสุพจน์  นวลละออง</t>
  </si>
  <si>
    <t>EXTRACTION OF PREBIOTICS FROM AGRICULTURAL PLANTS,</t>
  </si>
  <si>
    <t>การสกัดสารพรีไบโอติกต์จากพืชเกษตร</t>
  </si>
  <si>
    <t>นายกษิดิ์กฤษณ์ ดำเกลี้ยง</t>
  </si>
  <si>
    <t>การพัฒนา Workflows และ Web Services ที่เหมาะสมในการแก้ไขปัญหางานวิจัยทางด้านเภสัชพันธุศาสตร์</t>
  </si>
  <si>
    <t>2009 International Conference on Information Management and Engineering (ICIME)</t>
  </si>
  <si>
    <t>Hardware/Software Co-design for Line Detection Algorithm on FPGA</t>
  </si>
  <si>
    <t>การออกแบบร่วมฮาร์ดแวร์/ซอฟต์แวร์สำหรับการประมวลผลหาเส้นตรงบนภาพด้วยเอฟพีจีเอ</t>
  </si>
  <si>
    <t>ECTI-Con 2009 6th</t>
  </si>
  <si>
    <t>13-15 พ.ค. 52</t>
  </si>
  <si>
    <t>120-125</t>
  </si>
  <si>
    <t>6-9 พ.ค. 52</t>
  </si>
  <si>
    <t>604-606</t>
  </si>
  <si>
    <t>การประชุมวิชาการวิศวกรรมโยธาแห่งชาติ ครั้งที่ 14</t>
  </si>
  <si>
    <t>นายพรนรายณ์ บุญราศรี</t>
  </si>
  <si>
    <t>นายอรุณ ลูกจันทร์</t>
  </si>
  <si>
    <t>ผลกระทบของสถานะน้ำที่มีต่อกำลังของคอนกรีตมวลเบากะลาปาล์มน้ำมันผสมเถ้าแกลบ</t>
  </si>
  <si>
    <t>อิทธิพลของเภ้าใบปาล์มน้ำมันและเถ้าแกลบต่อสมบัติของคอนกรีตมวลรวมกะลาหาล์มน้ำมัน</t>
  </si>
  <si>
    <t>แบบจำลอง 3 มิติ การรุกล้ำของน้ำเค็มในแอ่งหาดใหญ่</t>
  </si>
  <si>
    <t>การศึกษาการรุกของน้ำเค็มในชั้นใต้ดินในแอ่งหาดใหญ่โดยใช้แบบจำลอง</t>
  </si>
  <si>
    <t>สมดุลน้ำใต้ดินและปริมาณน้ำปลอดภัยในแอ่งหาดใหญ่ จังหวัดสงขลา</t>
  </si>
  <si>
    <t>1693-1698</t>
  </si>
  <si>
    <t>1253-1259</t>
  </si>
  <si>
    <t>608-613</t>
  </si>
  <si>
    <t>การศึกษาพฤติกรรมการไหลของเจ็ทหมุนควงที่พุ่งชนผนังด้วยวิธิเชิงทัศน์</t>
  </si>
  <si>
    <t>590-595</t>
  </si>
  <si>
    <t>Study of Control Light Source Intensity in Machine Vision Systems</t>
  </si>
  <si>
    <t>4th International Conference on Engineering Technologies-ICET2009</t>
  </si>
  <si>
    <t>28-30 พ.ค. 52</t>
  </si>
  <si>
    <t>น.ส.เบญจพร  หนูคล้าย</t>
  </si>
  <si>
    <t>Electrical and Mechanical Properties of Ternary Rubber Composites for Electronic Sensors</t>
  </si>
  <si>
    <t>วัสดุผสมสามองค์ประกอบทำจากยางธรรมชาติและตัวเติมนาโนเป็นตัวตรวจรู้ทางอิเล็กทรอนิกส์</t>
  </si>
  <si>
    <t>นายประชา  สังหาญ</t>
  </si>
  <si>
    <t>ออกแบบเครื่องผลติไคโตซานจากกระดองปลาหมึกเพื่อประยุกต์ใช้ในทางการแพทย์</t>
  </si>
  <si>
    <t>การออกแบบและพัฒนาเครื่องต้นแบบผลิตไคโตซานจากเปลือกกุ้งและกระดองปลาหมึกเพื่อประยุกต์ใช้ในทางการแพทย์</t>
  </si>
  <si>
    <t>98-99</t>
  </si>
  <si>
    <t>นายอับดุล บินระหีม</t>
  </si>
  <si>
    <t>อิทธิพลทางความร้อน T6 ก่อนและหลังการเชื่อมต่อสมบัติทางกลอะลูมิเนียมหล่อกึ่งของแข็ง A356 โดยกรรมวิธีการเชื่อมเสียดทานแบบกวน</t>
  </si>
  <si>
    <t>516-520</t>
  </si>
  <si>
    <t>หลักสูตรการจัดการเทคโนโลยีสารสนเทศ</t>
  </si>
  <si>
    <t>MIM</t>
  </si>
  <si>
    <t>นายชาตรี หอมเขียว</t>
  </si>
  <si>
    <t>การออกแบบและพัฒนาผลิตภัณฑ์โดยการใช้เทคนิคการแปลงหน้าที่ทางคุณภาพ : กรณีศึกษาโรงงานผลิตเฟอร์นิเจอร์</t>
  </si>
  <si>
    <t>การออกแบบและพัฒนาผลิตภัณฑ์ โดยการใช้เทคนิคการแปลงหน้าที่ทางคุณภาพ กรณีศึกษาโรงงานผลิตเฟอร์นิเจอร์</t>
  </si>
  <si>
    <t>การประชุมวิชาการการนำเสนอผลงานวิจัยระดับบัณฑิตศึกษา ครั้งที่ 2</t>
  </si>
  <si>
    <t>23-24 เม.ย. 52</t>
  </si>
  <si>
    <t>MIT</t>
  </si>
  <si>
    <t>นายแวฮาซัน แวหะมะ</t>
  </si>
  <si>
    <t>การเพิ่มประสิทธภาพของดัชนีบิตแมปแบบกระจายด้วยเทคนิคการแบ่งกลุ่มข้อมูล</t>
  </si>
  <si>
    <t>การเพิ่มประสิทธิภาพของดัชนีบิตแมปแบบกระจาย ด้วยเทคนิคการแบ่งกลุ่มข้อมูล</t>
  </si>
  <si>
    <t>10  ปีวิชาการแม่ฟ้าหลวง</t>
  </si>
  <si>
    <t>26-28 พ.ย. 51</t>
  </si>
  <si>
    <t>8-10 มี.ค. 52</t>
  </si>
  <si>
    <t>174-178</t>
  </si>
  <si>
    <t>การประชุมวิชาการทางวิศวกรรมศาสตร์ ม.อ. ครั้งที่7</t>
  </si>
  <si>
    <t>Study on Diethyl Ether Produced from Dehydration Reaction of Acid Residue as Catalyst from Biodiesel Plant</t>
  </si>
  <si>
    <t>การออกแบบและพัฒนาวงจรหาขอบภาพด้วยภาษาระดับสูง Impulsec</t>
  </si>
  <si>
    <t>Using Data Clustering to Optimize Scatter Bitmap Index for Membership Queries</t>
  </si>
  <si>
    <t xml:space="preserve">กรอบเวลาของข้อมูล: 1 ต.ค.51 - 30 ก.ย.52 </t>
  </si>
  <si>
    <t>ข้อมูล ณ วันที่ 30 ก.ย. 52</t>
  </si>
  <si>
    <t>วันที่รายงานข้อมูล : 2 ต.ค. 52</t>
  </si>
  <si>
    <t>วันที่รายงานข้อมูล :  2 ต.ค. 52</t>
  </si>
  <si>
    <t>ข้อมูล ณ วันที่  30 ก.ย. 52</t>
  </si>
  <si>
    <t>ข้อมูล ณ วันที่  30 ก.ย.52</t>
  </si>
  <si>
    <t xml:space="preserve">กรอบเวลาของข้อมูล: 1 ต.ค.51 - 30 ก.ย. 52 </t>
  </si>
  <si>
    <t>นายวรุตม์ ขยันกิจ</t>
  </si>
  <si>
    <t>นายมัจดี  โต๊ะตาหยง</t>
  </si>
  <si>
    <t>35-40</t>
  </si>
  <si>
    <t>Impact of Radio Propagation on the Performance of Directed Diffusion Routing in Mobile Wireless Sensor Networks</t>
  </si>
  <si>
    <t>International Conference in Embedded Systems and Intelligent Technology (ICESIT)</t>
  </si>
  <si>
    <t>11-13 ก.พ. 52</t>
  </si>
  <si>
    <t>นายศุภชัย  แก้วจัง</t>
  </si>
  <si>
    <t>ศักยภาพการใช้ยางธรรมชาติและอีพีดีเอ็มเหลือทิ้งทำยางปูพื้น</t>
  </si>
  <si>
    <t>การปรับปรุงค่าความเพี้ยนเชิงฮาร์มอนิกรวมของวงจรมัลติเซลล์อินเวอร์เตอร์หนึ่งเฟส โดยวิธีปรับมุมและระดับแรงดันไฟฟ้ากระแสตรงของแหล่งจ่าย</t>
  </si>
  <si>
    <t>การพัฒนาบล็อกปูพื้นที่ทำจากยางธรรมชาติ และ EPDM เหลือทิ้ง</t>
  </si>
  <si>
    <t>วิศวสารลาดกระบัง คณะวิศวกรรมศาสตร์ สถาบันเทคโนโลยีพระจอมเกล้าเจ้าคุณทหารลาดกระบัง ปีที่ 25 ฉบับที่ 4</t>
  </si>
  <si>
    <t>การประชุมวิชาการวิศวกรรมเคมีและเคมีประยุกต์แห่งประเทศไทย ครั้งที่ 18</t>
  </si>
  <si>
    <t>Influences of Hot Air Temperature and Infrared Radiation on Drying Conditions and Quality of Shrimp Dried by Two-Stage Drying</t>
  </si>
  <si>
    <t>การประชุมวิชาการข่ายงานวิศวกรรมอุตสาหการ ประจำปี 2551</t>
  </si>
  <si>
    <t>192-199</t>
  </si>
  <si>
    <t>542-547</t>
  </si>
  <si>
    <t>วารสารวิจัย มข. 14 ฉบับที่ 3</t>
  </si>
  <si>
    <t>Journal of Metals Materials and Minerals. Vol. 18 No.2</t>
  </si>
  <si>
    <t>117-120</t>
  </si>
  <si>
    <t>1039-1047</t>
  </si>
  <si>
    <t>Processing Materials for Properties. TMS (The Minerals &amp; Materials Society), 2009</t>
  </si>
  <si>
    <t>123-130</t>
  </si>
  <si>
    <t>Taverna Workflow for Validating BioMart Services</t>
  </si>
  <si>
    <t>International Conference on Computer and Automation Engineering (ICCAE 2009)</t>
  </si>
  <si>
    <t>รวมทั้งสิ้น (นับไม่ซ้ำ)</t>
  </si>
  <si>
    <t>จำนวน (นับไม่ซ้ำ)</t>
  </si>
  <si>
    <r>
      <t>นิยาม</t>
    </r>
    <r>
      <rPr>
        <sz val="16"/>
        <rFont val="Angsana New"/>
        <family val="1"/>
      </rPr>
      <t xml:space="preserve"> :  1.  ผลงานที่ตีพิมพ์เผยแพร่ และใช้ประโยชน์รวบรวมจากผลงานในปีการศึกษานั้นๆ</t>
    </r>
  </si>
  <si>
    <t>รหัสนักศึกษา [2]</t>
  </si>
  <si>
    <t>ชื่อ-สกุล  [3]</t>
  </si>
  <si>
    <t>ภาควิชา/หน่วยงาน [4]</t>
  </si>
  <si>
    <t>ระดับ/คุณวุฒิ [6]</t>
  </si>
  <si>
    <t>ระดับรางวัล [7]</t>
  </si>
  <si>
    <t>หน่วยงานที่มอบรางวัล [10]</t>
  </si>
  <si>
    <t>รางวัลที่ได้รับ [11]</t>
  </si>
  <si>
    <t>ผู้มอบรางวัล [12]</t>
  </si>
  <si>
    <t>สถานที่รับรางวัล [13]</t>
  </si>
  <si>
    <t>วันที่ได้รับรางวัล</t>
  </si>
  <si>
    <t>งบประมาณสนับสนุนการแข่งขัน</t>
  </si>
  <si>
    <t>งปม.แผ่นดิน [17]</t>
  </si>
  <si>
    <t>รายได้มหาวิทยาลัย [18]</t>
  </si>
  <si>
    <t>รายได้คณะฯ [19]</t>
  </si>
  <si>
    <t>จากแหล่งทุนอื่น [20]</t>
  </si>
  <si>
    <t>ชื่อแหล่งทุน [21]</t>
  </si>
  <si>
    <t xml:space="preserve">ปัญญยศ  ไชยกาฬ  </t>
  </si>
  <si>
    <t>นักศึกษา</t>
  </si>
  <si>
    <t>ป.เอก</t>
  </si>
  <si>
    <t>ชาติ</t>
  </si>
  <si>
    <t>บทความวิจัยดีเด่นประเภทประยุกต์</t>
  </si>
  <si>
    <t>คณะวิศวกรรมศาสตร์ 
ม.สงขลานครินทร์</t>
  </si>
  <si>
    <t>บทความวิจัยดีเด่นประเภทประยุกต์ จากการประชุมวิชาการทางวิศวกรรมศาสตร์ ครั้งที่ 7</t>
  </si>
  <si>
    <t>รศ.ดร.ชูศักดิ์ ลิ่มสกุล</t>
  </si>
  <si>
    <t>ห้องประชุม
หัวหุ่นยนต์</t>
  </si>
  <si>
    <t>Integrating Fingerprint and Top-View Finger Image for Personal Verificationโดยมี
ผศ.ดร.มนตรี กาญจนะเดชะ เป็นอาจารย์ที่ปรึกษาวิทยานิพนธ์</t>
  </si>
  <si>
    <t xml:space="preserve">วรุตม์  ขยันกิจ  </t>
  </si>
  <si>
    <t>ป.โท</t>
  </si>
  <si>
    <t>บทความวิจัยดีเด่นประเภทพื้นฐาน</t>
  </si>
  <si>
    <t>บทความวิจัยดีเด่นประเภทพื้นฐาน จากการประชุมวิชาการทางวิศวกรรมศาสตร์ ครั้งที่ 7</t>
  </si>
  <si>
    <t>การออกแบบและพัฒนาวงจรหาขอบภาพด้วยภาษาระดับสูง ImpulseC
โดยมี 
ดร.วรรณรัช สันติอมรทัต เป็นที่ปรึกษาวิทยานิพนธ์</t>
  </si>
  <si>
    <t>นายฤทธิชัย จิตภักดีบดินทร์</t>
  </si>
  <si>
    <t>Thailand ICT Contest Festival 2009</t>
  </si>
  <si>
    <t>ศูนย์เทคโนโลยีอิเล็กทรอนิกส์และคอมพิวเตอร์แห่งชาติ</t>
  </si>
  <si>
    <t>รางวัลชนะเลิศอันดับ 1</t>
  </si>
  <si>
    <t>มหกรรมการแข่งขันด้านไอซีทีประจำปี 2552 ที่สยามพารากอน กทม.</t>
  </si>
  <si>
    <t>โครงการลีนุกซ์บ้านอัจฉริยะ
โดยมี 
อ.วีระพันธุ์ มุสิกสาร เป็นที่ปรึกษาโครงการ</t>
  </si>
  <si>
    <t>นายวรรษิษฐ์ ศิริลักษณ์</t>
  </si>
  <si>
    <t xml:space="preserve">Robocode Thailand Contest’ 09 </t>
  </si>
  <si>
    <t>วิชาการ.com
(สนับสนุนโดย ปตท. และ สวทช.)</t>
  </si>
  <si>
    <t>รองชนะเลิศอันดับที่ 2</t>
  </si>
  <si>
    <t>ทีม Casper (เป็นโปรแกรม ด้วยการเขียนปัญญาประดิษฐ์ของหุ่นยนต์รบมาต่อสู้กัน) 
ไม่พบข้อมูลที่ปรึกษาโครงการ</t>
  </si>
  <si>
    <t>นางสาวนิรัติศัย  รักมาก</t>
  </si>
  <si>
    <t>Synthesis of Fe/MgO Nano-Crystal Catalyst using Aqueous Solution Technique for Hydrogen Sulfide Removal</t>
  </si>
  <si>
    <t xml:space="preserve">นางสาวปัทมา อรุณราช  </t>
  </si>
  <si>
    <t>การกำจัดไฮโดรเจนซัลไฟต์โดยการดูดซึมและปฏิกิริยาออกซิเดชันด้วยโปแทสเซียมเปอร์แมงกาเนตในหอดูดซึมแบบแพค</t>
  </si>
  <si>
    <t>นายเจษฎา ประวาลปัทม์กุล</t>
  </si>
  <si>
    <t>การประชุมวิชาการ</t>
  </si>
  <si>
    <t>King Mongkut's University of Technology North Bangkok</t>
  </si>
  <si>
    <t>บทความยอดเยี่ยม</t>
  </si>
  <si>
    <t xml:space="preserve">เทคนิคเชิงประสิทธิภาพสำหรับการเรียนวิชาการเขียนโปรแกรม
</t>
  </si>
  <si>
    <t>เงินรายได้หลักสูตรฯ</t>
  </si>
  <si>
    <t>รายชื่อบทความจากวิทยานิพนธ์ปริญญาโท/เอก  ปีงบประมาณ 2552 ที่ได้รับรางวัลในระดับชาติ และนานาชาติ</t>
  </si>
  <si>
    <t>(1 ตุลาคม 2551 - 30 กันยายน 2552)</t>
  </si>
  <si>
    <t>หมายเหตุ [16]
(ชื่อวิทยานิพนธ์)</t>
  </si>
  <si>
    <t>ชื่อรางวัล/การแข่งขัน [9]</t>
  </si>
  <si>
    <t>ลำดับที่
[1]</t>
  </si>
  <si>
    <t>นายรอมฎอณ  บูระพา</t>
  </si>
  <si>
    <t>การพัฒนาระบบผลิตโลหะกึ่งของแข็งโดยการพ่นฟองแก๊สขณะแข็งตัว</t>
  </si>
  <si>
    <t>เหมืองแร่และวัสดุ</t>
  </si>
  <si>
    <t>นายศุภกร  กตาธิการกุล</t>
  </si>
  <si>
    <t>เซนเซอร์ความจุไฟฟ้าแบบกึ่งทรงกระบอกสำหรับการวัดระดับของเหลว</t>
  </si>
  <si>
    <t>บทความวิจัยดีเด่น ประเภทพื้นฐาน จากการประชุมวิชาการทางวิศวกรรมศาสตร์ ครั้งที่ 7</t>
  </si>
  <si>
    <t>บทความวิจัยดีเด่น ประเภทประยุกต์ จากการประชุมวิชาการทางวิศวกรรมศาสตร์ ครั้งที่ 7</t>
  </si>
  <si>
    <t>สถานะ (นศ. อ. บุคลากร ศิษย์เก่า) [5]</t>
  </si>
  <si>
    <t>ตั้งแต่วันที่
[14]</t>
  </si>
  <si>
    <t>ถึงวันที่
[15]</t>
  </si>
  <si>
    <t>ไฟล์เอกสารอ้างอิง</t>
  </si>
  <si>
    <t>http://phoenix.eng.psu.ac.th/qa/KPR/Thesis/Rep_PSU_Bud52/Ref_Thesis_Award.pdf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</si>
</sst>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\ ดดด\ yy"/>
    <numFmt numFmtId="200" formatCode="ดดด\ yy"/>
    <numFmt numFmtId="201" formatCode="0.0%"/>
    <numFmt numFmtId="202" formatCode="0.0"/>
    <numFmt numFmtId="203" formatCode="0.000"/>
    <numFmt numFmtId="204" formatCode="dd/mm/bbbb"/>
    <numFmt numFmtId="205" formatCode="d\ ดดด\ bb"/>
    <numFmt numFmtId="206" formatCode="_-* #,##0_-;\-* #,##0_-;_-* &quot;-&quot;??_-;_-@_-"/>
    <numFmt numFmtId="207" formatCode="#,##0.0"/>
    <numFmt numFmtId="208" formatCode="ว\ ดดดด\ ปปปป"/>
    <numFmt numFmtId="209" formatCode="ว\ ดดด\ ปปปป"/>
    <numFmt numFmtId="210" formatCode="[$-41E]d\ mmmm\ yyyy"/>
    <numFmt numFmtId="211" formatCode="[&lt;=9999999][$-D000000]###\-####;[$-D000000]\(0#\)\ ###\-####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_-* #,##0.0_-;\-* #,##0.0_-;_-* &quot;-&quot;??_-;_-@_-"/>
    <numFmt numFmtId="218" formatCode="[$-101041E]d\ mmm\ yy;@"/>
    <numFmt numFmtId="219" formatCode="mmm\-yyyy"/>
    <numFmt numFmtId="220" formatCode="d\-mmm\-ปป"/>
    <numFmt numFmtId="221" formatCode="[$-107041E]d\ mmm\ yy;@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[$-107041E]d\ mmm\ yyyy;@"/>
    <numFmt numFmtId="227" formatCode="#,##0.00;\-#,##0.00;\-"/>
  </numFmts>
  <fonts count="34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b/>
      <sz val="18"/>
      <name val="Cordia New"/>
      <family val="0"/>
    </font>
    <font>
      <sz val="8"/>
      <name val="Cordia New"/>
      <family val="0"/>
    </font>
    <font>
      <sz val="14"/>
      <color indexed="10"/>
      <name val="Angsana New"/>
      <family val="1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color indexed="10"/>
      <name val="Angsana New"/>
      <family val="1"/>
    </font>
    <font>
      <b/>
      <sz val="16"/>
      <color indexed="14"/>
      <name val="Angsana New"/>
      <family val="1"/>
    </font>
    <font>
      <sz val="16"/>
      <color indexed="14"/>
      <name val="Angsana New"/>
      <family val="1"/>
    </font>
    <font>
      <sz val="8"/>
      <name val="Tahoma"/>
      <family val="2"/>
    </font>
    <font>
      <sz val="10"/>
      <name val="Arial"/>
      <family val="0"/>
    </font>
    <font>
      <sz val="8"/>
      <name val="Arial"/>
      <family val="0"/>
    </font>
    <font>
      <sz val="14"/>
      <name val="FreesiaUPC"/>
      <family val="2"/>
    </font>
    <font>
      <sz val="14"/>
      <color indexed="12"/>
      <name val="FreesiaUPC"/>
      <family val="2"/>
    </font>
    <font>
      <b/>
      <sz val="14"/>
      <name val="FreesiaUPC"/>
      <family val="2"/>
    </font>
    <font>
      <b/>
      <i/>
      <sz val="14"/>
      <name val="FreesiaUPC"/>
      <family val="2"/>
    </font>
    <font>
      <i/>
      <sz val="14"/>
      <name val="FreesiaUPC"/>
      <family val="2"/>
    </font>
    <font>
      <sz val="14"/>
      <color indexed="56"/>
      <name val="FreesiaUPC"/>
      <family val="2"/>
    </font>
    <font>
      <b/>
      <sz val="8"/>
      <name val="Tahoma"/>
      <family val="2"/>
    </font>
    <font>
      <b/>
      <sz val="22"/>
      <name val="Angsana New"/>
      <family val="1"/>
    </font>
    <font>
      <b/>
      <sz val="10"/>
      <name val="Angsana New"/>
      <family val="1"/>
    </font>
    <font>
      <u val="single"/>
      <sz val="12"/>
      <color indexed="12"/>
      <name val="Angsana New"/>
      <family val="1"/>
    </font>
    <font>
      <b/>
      <sz val="12"/>
      <color indexed="10"/>
      <name val="Angsana New"/>
      <family val="1"/>
    </font>
    <font>
      <b/>
      <sz val="22"/>
      <color indexed="8"/>
      <name val="Angsana New"/>
      <family val="1"/>
    </font>
    <font>
      <b/>
      <sz val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/>
    </xf>
    <xf numFmtId="0" fontId="10" fillId="0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left"/>
    </xf>
    <xf numFmtId="9" fontId="2" fillId="2" borderId="3" xfId="25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wrapText="1"/>
    </xf>
    <xf numFmtId="0" fontId="1" fillId="2" borderId="3" xfId="0" applyFont="1" applyFill="1" applyBorder="1" applyAlignment="1" quotePrefix="1">
      <alignment horizontal="center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quotePrefix="1">
      <alignment horizontal="center"/>
    </xf>
    <xf numFmtId="203" fontId="1" fillId="2" borderId="1" xfId="0" applyNumberFormat="1" applyFont="1" applyFill="1" applyBorder="1" applyAlignment="1" quotePrefix="1">
      <alignment horizontal="center"/>
    </xf>
    <xf numFmtId="2" fontId="2" fillId="2" borderId="1" xfId="0" applyNumberFormat="1" applyFont="1" applyFill="1" applyBorder="1" applyAlignment="1" quotePrefix="1">
      <alignment horizontal="right"/>
    </xf>
    <xf numFmtId="203" fontId="2" fillId="2" borderId="1" xfId="0" applyNumberFormat="1" applyFont="1" applyFill="1" applyBorder="1" applyAlignment="1">
      <alignment horizontal="right"/>
    </xf>
    <xf numFmtId="203" fontId="2" fillId="2" borderId="1" xfId="0" applyNumberFormat="1" applyFont="1" applyFill="1" applyBorder="1" applyAlignment="1" quotePrefix="1">
      <alignment horizontal="right"/>
    </xf>
    <xf numFmtId="203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2" borderId="2" xfId="0" applyFont="1" applyFill="1" applyBorder="1" applyAlignment="1">
      <alignment/>
    </xf>
    <xf numFmtId="2" fontId="1" fillId="2" borderId="5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7" fillId="0" borderId="9" xfId="0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/>
    </xf>
    <xf numFmtId="0" fontId="8" fillId="0" borderId="9" xfId="0" applyFont="1" applyFill="1" applyBorder="1" applyAlignment="1" quotePrefix="1">
      <alignment/>
    </xf>
    <xf numFmtId="0" fontId="8" fillId="0" borderId="10" xfId="0" applyFont="1" applyFill="1" applyBorder="1" applyAlignment="1" quotePrefix="1">
      <alignment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4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0" fontId="8" fillId="0" borderId="4" xfId="0" applyFont="1" applyFill="1" applyBorder="1" applyAlignment="1" quotePrefix="1">
      <alignment/>
    </xf>
    <xf numFmtId="0" fontId="2" fillId="0" borderId="7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/>
    </xf>
    <xf numFmtId="0" fontId="8" fillId="0" borderId="12" xfId="0" applyFont="1" applyFill="1" applyBorder="1" applyAlignment="1" quotePrefix="1">
      <alignment horizontal="right"/>
    </xf>
    <xf numFmtId="0" fontId="8" fillId="0" borderId="6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9" fontId="2" fillId="2" borderId="2" xfId="25" applyNumberFormat="1" applyFont="1" applyFill="1" applyBorder="1" applyAlignment="1">
      <alignment wrapText="1"/>
    </xf>
    <xf numFmtId="0" fontId="2" fillId="2" borderId="5" xfId="0" applyFont="1" applyFill="1" applyBorder="1" applyAlignment="1">
      <alignment/>
    </xf>
    <xf numFmtId="1" fontId="1" fillId="2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203" fontId="16" fillId="2" borderId="1" xfId="0" applyNumberFormat="1" applyFont="1" applyFill="1" applyBorder="1" applyAlignment="1">
      <alignment/>
    </xf>
    <xf numFmtId="203" fontId="17" fillId="0" borderId="11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top" wrapText="1" shrinkToFit="1"/>
    </xf>
    <xf numFmtId="0" fontId="10" fillId="0" borderId="3" xfId="0" applyFont="1" applyFill="1" applyBorder="1" applyAlignment="1">
      <alignment horizontal="left" vertical="top" wrapText="1" readingOrder="1"/>
    </xf>
    <xf numFmtId="0" fontId="10" fillId="0" borderId="0" xfId="0" applyFont="1" applyFill="1" applyAlignment="1">
      <alignment horizontal="center" vertical="top" wrapText="1" readingOrder="1"/>
    </xf>
    <xf numFmtId="0" fontId="10" fillId="0" borderId="3" xfId="0" applyFont="1" applyFill="1" applyBorder="1" applyAlignment="1">
      <alignment vertical="top" wrapText="1" readingOrder="1"/>
    </xf>
    <xf numFmtId="0" fontId="10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/>
    </xf>
    <xf numFmtId="0" fontId="8" fillId="0" borderId="9" xfId="0" applyFont="1" applyFill="1" applyBorder="1" applyAlignment="1" quotePrefix="1">
      <alignment horizontal="right"/>
    </xf>
    <xf numFmtId="0" fontId="8" fillId="0" borderId="10" xfId="0" applyFont="1" applyFill="1" applyBorder="1" applyAlignment="1" quotePrefix="1">
      <alignment horizontal="right"/>
    </xf>
    <xf numFmtId="218" fontId="10" fillId="0" borderId="3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/>
    </xf>
    <xf numFmtId="205" fontId="10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top" wrapText="1" readingOrder="1"/>
    </xf>
    <xf numFmtId="0" fontId="10" fillId="0" borderId="3" xfId="0" applyFont="1" applyFill="1" applyBorder="1" applyAlignment="1">
      <alignment vertical="top"/>
    </xf>
    <xf numFmtId="3" fontId="10" fillId="0" borderId="3" xfId="0" applyNumberFormat="1" applyFont="1" applyFill="1" applyBorder="1" applyAlignment="1">
      <alignment horizontal="center" vertical="top" wrapText="1"/>
    </xf>
    <xf numFmtId="205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 quotePrefix="1">
      <alignment horizontal="center" vertical="top"/>
    </xf>
    <xf numFmtId="14" fontId="10" fillId="0" borderId="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top" wrapText="1" readingOrder="1"/>
    </xf>
    <xf numFmtId="0" fontId="10" fillId="0" borderId="1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vertical="top"/>
    </xf>
    <xf numFmtId="0" fontId="21" fillId="0" borderId="13" xfId="23" applyFont="1" applyFill="1" applyBorder="1" applyAlignment="1">
      <alignment horizontal="center"/>
      <protection/>
    </xf>
    <xf numFmtId="0" fontId="21" fillId="0" borderId="13" xfId="23" applyFont="1" applyFill="1" applyBorder="1" applyAlignment="1">
      <alignment horizontal="centerContinuous"/>
      <protection/>
    </xf>
    <xf numFmtId="49" fontId="21" fillId="0" borderId="13" xfId="23" applyNumberFormat="1" applyFont="1" applyFill="1" applyBorder="1" applyAlignment="1">
      <alignment horizontal="center"/>
      <protection/>
    </xf>
    <xf numFmtId="0" fontId="21" fillId="0" borderId="5" xfId="23" applyFont="1" applyFill="1" applyBorder="1" applyAlignment="1">
      <alignment horizontal="center"/>
      <protection/>
    </xf>
    <xf numFmtId="0" fontId="22" fillId="0" borderId="0" xfId="23" applyFont="1" applyFill="1" applyAlignment="1">
      <alignment horizontal="center"/>
      <protection/>
    </xf>
    <xf numFmtId="0" fontId="21" fillId="0" borderId="0" xfId="23" applyFont="1" applyFill="1">
      <alignment/>
      <protection/>
    </xf>
    <xf numFmtId="0" fontId="21" fillId="0" borderId="14" xfId="23" applyFont="1" applyFill="1" applyBorder="1" applyAlignment="1">
      <alignment horizontal="center"/>
      <protection/>
    </xf>
    <xf numFmtId="0" fontId="21" fillId="0" borderId="12" xfId="23" applyFont="1" applyFill="1" applyBorder="1" applyAlignment="1">
      <alignment horizontal="centerContinuous"/>
      <protection/>
    </xf>
    <xf numFmtId="0" fontId="21" fillId="0" borderId="6" xfId="23" applyFont="1" applyFill="1" applyBorder="1" applyAlignment="1">
      <alignment horizontal="centerContinuous"/>
      <protection/>
    </xf>
    <xf numFmtId="49" fontId="21" fillId="0" borderId="12" xfId="23" applyNumberFormat="1" applyFont="1" applyFill="1" applyBorder="1" applyAlignment="1">
      <alignment horizontal="center"/>
      <protection/>
    </xf>
    <xf numFmtId="0" fontId="21" fillId="0" borderId="12" xfId="23" applyFont="1" applyFill="1" applyBorder="1" applyAlignment="1">
      <alignment horizontal="center"/>
      <protection/>
    </xf>
    <xf numFmtId="0" fontId="21" fillId="0" borderId="3" xfId="23" applyFont="1" applyFill="1" applyBorder="1" applyAlignment="1">
      <alignment horizontal="center"/>
      <protection/>
    </xf>
    <xf numFmtId="0" fontId="23" fillId="0" borderId="13" xfId="23" applyFont="1" applyFill="1" applyBorder="1" applyAlignment="1">
      <alignment horizontal="left"/>
      <protection/>
    </xf>
    <xf numFmtId="0" fontId="21" fillId="0" borderId="9" xfId="23" applyFont="1" applyFill="1" applyBorder="1" applyAlignment="1">
      <alignment horizontal="centerContinuous"/>
      <protection/>
    </xf>
    <xf numFmtId="0" fontId="21" fillId="0" borderId="10" xfId="23" applyFont="1" applyFill="1" applyBorder="1" applyAlignment="1">
      <alignment horizontal="centerContinuous"/>
      <protection/>
    </xf>
    <xf numFmtId="49" fontId="21" fillId="0" borderId="9" xfId="23" applyNumberFormat="1" applyFont="1" applyFill="1" applyBorder="1" applyAlignment="1">
      <alignment horizontal="center"/>
      <protection/>
    </xf>
    <xf numFmtId="0" fontId="21" fillId="0" borderId="9" xfId="23" applyFont="1" applyFill="1" applyBorder="1" applyAlignment="1">
      <alignment horizontal="center"/>
      <protection/>
    </xf>
    <xf numFmtId="0" fontId="21" fillId="0" borderId="10" xfId="23" applyFont="1" applyFill="1" applyBorder="1" applyAlignment="1">
      <alignment horizontal="center"/>
      <protection/>
    </xf>
    <xf numFmtId="0" fontId="21" fillId="0" borderId="15" xfId="23" applyFont="1" applyFill="1" applyBorder="1" applyAlignment="1">
      <alignment horizontal="center"/>
      <protection/>
    </xf>
    <xf numFmtId="0" fontId="24" fillId="0" borderId="0" xfId="23" applyFont="1" applyFill="1" applyBorder="1">
      <alignment/>
      <protection/>
    </xf>
    <xf numFmtId="0" fontId="21" fillId="0" borderId="4" xfId="23" applyFont="1" applyFill="1" applyBorder="1">
      <alignment/>
      <protection/>
    </xf>
    <xf numFmtId="49" fontId="21" fillId="0" borderId="15" xfId="23" applyNumberFormat="1" applyFont="1" applyFill="1" applyBorder="1" applyAlignment="1">
      <alignment horizontal="center"/>
      <protection/>
    </xf>
    <xf numFmtId="49" fontId="21" fillId="0" borderId="0" xfId="23" applyNumberFormat="1" applyFont="1" applyFill="1" applyBorder="1" applyAlignment="1">
      <alignment horizontal="center"/>
      <protection/>
    </xf>
    <xf numFmtId="0" fontId="25" fillId="0" borderId="0" xfId="23" applyFont="1" applyFill="1">
      <alignment/>
      <protection/>
    </xf>
    <xf numFmtId="49" fontId="21" fillId="0" borderId="0" xfId="23" applyNumberFormat="1" applyFont="1" applyFill="1" applyAlignment="1">
      <alignment horizontal="center"/>
      <protection/>
    </xf>
    <xf numFmtId="0" fontId="21" fillId="0" borderId="4" xfId="23" applyFont="1" applyFill="1" applyBorder="1" applyAlignment="1">
      <alignment horizontal="center"/>
      <protection/>
    </xf>
    <xf numFmtId="0" fontId="23" fillId="0" borderId="0" xfId="23" applyFont="1" applyFill="1">
      <alignment/>
      <protection/>
    </xf>
    <xf numFmtId="0" fontId="26" fillId="0" borderId="0" xfId="23" applyFont="1" applyFill="1" applyAlignment="1">
      <alignment horizontal="center"/>
      <protection/>
    </xf>
    <xf numFmtId="0" fontId="21" fillId="0" borderId="4" xfId="23" applyNumberFormat="1" applyFont="1" applyFill="1" applyBorder="1" applyAlignment="1">
      <alignment horizontal="center"/>
      <protection/>
    </xf>
    <xf numFmtId="0" fontId="21" fillId="0" borderId="15" xfId="23" applyFont="1" applyFill="1" applyBorder="1" applyAlignment="1" quotePrefix="1">
      <alignment horizontal="center"/>
      <protection/>
    </xf>
    <xf numFmtId="49" fontId="21" fillId="0" borderId="15" xfId="23" applyNumberFormat="1" applyFont="1" applyFill="1" applyBorder="1" applyAlignment="1" quotePrefix="1">
      <alignment horizontal="center"/>
      <protection/>
    </xf>
    <xf numFmtId="0" fontId="23" fillId="0" borderId="0" xfId="23" applyFont="1" applyFill="1" applyAlignment="1">
      <alignment horizontal="left"/>
      <protection/>
    </xf>
    <xf numFmtId="0" fontId="21" fillId="0" borderId="11" xfId="23" applyFont="1" applyFill="1" applyBorder="1">
      <alignment/>
      <protection/>
    </xf>
    <xf numFmtId="0" fontId="24" fillId="0" borderId="0" xfId="23" applyFont="1" applyFill="1">
      <alignment/>
      <protection/>
    </xf>
    <xf numFmtId="0" fontId="21" fillId="0" borderId="15" xfId="23" applyFont="1" applyFill="1" applyBorder="1">
      <alignment/>
      <protection/>
    </xf>
    <xf numFmtId="0" fontId="19" fillId="0" borderId="0" xfId="23">
      <alignment/>
      <protection/>
    </xf>
    <xf numFmtId="49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 shrinkToFit="1"/>
    </xf>
    <xf numFmtId="0" fontId="10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/>
    </xf>
    <xf numFmtId="0" fontId="21" fillId="0" borderId="6" xfId="23" applyFont="1" applyFill="1" applyBorder="1" applyAlignment="1">
      <alignment horizontal="center"/>
      <protection/>
    </xf>
    <xf numFmtId="0" fontId="21" fillId="0" borderId="12" xfId="23" applyFont="1" applyFill="1" applyBorder="1">
      <alignment/>
      <protection/>
    </xf>
    <xf numFmtId="0" fontId="21" fillId="0" borderId="6" xfId="23" applyFont="1" applyFill="1" applyBorder="1">
      <alignment/>
      <protection/>
    </xf>
    <xf numFmtId="49" fontId="21" fillId="0" borderId="14" xfId="23" applyNumberFormat="1" applyFont="1" applyFill="1" applyBorder="1" applyAlignment="1">
      <alignment horizontal="center"/>
      <protection/>
    </xf>
    <xf numFmtId="0" fontId="21" fillId="0" borderId="14" xfId="23" applyFont="1" applyFill="1" applyBorder="1">
      <alignment/>
      <protection/>
    </xf>
    <xf numFmtId="0" fontId="11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8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7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wrapText="1"/>
    </xf>
    <xf numFmtId="0" fontId="7" fillId="0" borderId="9" xfId="0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0" fillId="0" borderId="3" xfId="20" applyFont="1" applyFill="1" applyBorder="1" applyAlignment="1">
      <alignment vertical="top" wrapText="1"/>
    </xf>
    <xf numFmtId="0" fontId="30" fillId="0" borderId="3" xfId="2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textRotation="90" wrapText="1" shrinkToFit="1"/>
    </xf>
    <xf numFmtId="0" fontId="31" fillId="0" borderId="3" xfId="0" applyFont="1" applyFill="1" applyBorder="1" applyAlignment="1">
      <alignment horizontal="center" vertical="center" textRotation="90" wrapText="1"/>
    </xf>
    <xf numFmtId="0" fontId="31" fillId="0" borderId="3" xfId="0" applyFont="1" applyFill="1" applyBorder="1" applyAlignment="1">
      <alignment horizontal="center" wrapText="1"/>
    </xf>
    <xf numFmtId="0" fontId="31" fillId="0" borderId="3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textRotation="90" wrapText="1" shrinkToFi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textRotation="90"/>
    </xf>
    <xf numFmtId="0" fontId="30" fillId="0" borderId="3" xfId="20" applyFont="1" applyFill="1" applyBorder="1" applyAlignment="1">
      <alignment vertical="top" wrapText="1" readingOrder="1"/>
    </xf>
    <xf numFmtId="0" fontId="2" fillId="2" borderId="1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21" fillId="0" borderId="5" xfId="23" applyFont="1" applyFill="1" applyBorder="1" applyAlignment="1">
      <alignment horizontal="center"/>
      <protection/>
    </xf>
    <xf numFmtId="0" fontId="3" fillId="0" borderId="12" xfId="23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22" applyFont="1">
      <alignment/>
      <protection/>
    </xf>
    <xf numFmtId="0" fontId="10" fillId="0" borderId="3" xfId="15" applyFont="1" applyBorder="1" applyAlignment="1">
      <alignment horizontal="left" textRotation="90"/>
      <protection/>
    </xf>
    <xf numFmtId="0" fontId="10" fillId="0" borderId="3" xfId="15" applyFont="1" applyBorder="1" applyAlignment="1">
      <alignment horizontal="left"/>
      <protection/>
    </xf>
    <xf numFmtId="0" fontId="10" fillId="0" borderId="3" xfId="15" applyFont="1" applyBorder="1" applyAlignment="1">
      <alignment horizontal="center" vertical="top"/>
      <protection/>
    </xf>
    <xf numFmtId="0" fontId="10" fillId="0" borderId="3" xfId="15" applyFont="1" applyBorder="1" applyAlignment="1">
      <alignment vertical="top"/>
      <protection/>
    </xf>
    <xf numFmtId="0" fontId="10" fillId="0" borderId="3" xfId="15" applyFont="1" applyBorder="1" applyAlignment="1">
      <alignment horizontal="left" vertical="top"/>
      <protection/>
    </xf>
    <xf numFmtId="0" fontId="10" fillId="0" borderId="3" xfId="22" applyFont="1" applyBorder="1" applyAlignment="1">
      <alignment horizontal="center" vertical="top" wrapText="1"/>
      <protection/>
    </xf>
    <xf numFmtId="0" fontId="32" fillId="0" borderId="0" xfId="22" applyFont="1" applyAlignment="1">
      <alignment horizontal="center"/>
      <protection/>
    </xf>
    <xf numFmtId="0" fontId="11" fillId="2" borderId="3" xfId="15" applyFont="1" applyFill="1" applyBorder="1" applyAlignment="1">
      <alignment horizontal="center" vertical="center" wrapText="1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3" xfId="15" applyFont="1" applyBorder="1" applyAlignment="1">
      <alignment horizontal="center" vertical="center"/>
      <protection/>
    </xf>
    <xf numFmtId="0" fontId="11" fillId="0" borderId="3" xfId="24" applyFont="1" applyFill="1" applyBorder="1" applyAlignment="1">
      <alignment horizontal="center" vertical="center" wrapText="1"/>
      <protection/>
    </xf>
    <xf numFmtId="0" fontId="11" fillId="0" borderId="3" xfId="24" applyFont="1" applyBorder="1" applyAlignment="1">
      <alignment horizontal="center" vertical="center" wrapText="1"/>
      <protection/>
    </xf>
    <xf numFmtId="226" fontId="11" fillId="0" borderId="3" xfId="15" applyNumberFormat="1" applyFont="1" applyBorder="1" applyAlignment="1">
      <alignment horizontal="center" vertical="center"/>
      <protection/>
    </xf>
    <xf numFmtId="0" fontId="21" fillId="0" borderId="1" xfId="23" applyFont="1" applyFill="1" applyBorder="1" applyAlignment="1">
      <alignment horizontal="center"/>
      <protection/>
    </xf>
    <xf numFmtId="0" fontId="10" fillId="0" borderId="3" xfId="15" applyFont="1" applyBorder="1" applyAlignment="1">
      <alignment vertical="top" wrapText="1"/>
      <protection/>
    </xf>
    <xf numFmtId="0" fontId="10" fillId="0" borderId="3" xfId="15" applyFont="1" applyBorder="1" applyAlignment="1">
      <alignment horizontal="left" vertical="top" wrapText="1"/>
      <protection/>
    </xf>
    <xf numFmtId="0" fontId="10" fillId="0" borderId="3" xfId="22" applyFont="1" applyBorder="1" applyAlignment="1">
      <alignment vertical="top" wrapText="1"/>
      <protection/>
    </xf>
    <xf numFmtId="227" fontId="10" fillId="0" borderId="3" xfId="15" applyNumberFormat="1" applyFont="1" applyBorder="1" applyAlignment="1">
      <alignment horizontal="center" vertical="top"/>
      <protection/>
    </xf>
    <xf numFmtId="227" fontId="10" fillId="0" borderId="3" xfId="15" applyNumberFormat="1" applyFont="1" applyBorder="1" applyAlignment="1">
      <alignment horizontal="center" vertical="top" wrapText="1"/>
      <protection/>
    </xf>
    <xf numFmtId="0" fontId="10" fillId="0" borderId="3" xfId="15" applyFont="1" applyBorder="1" applyAlignment="1">
      <alignment horizontal="center" vertical="top" wrapText="1"/>
      <protection/>
    </xf>
    <xf numFmtId="0" fontId="10" fillId="0" borderId="0" xfId="22" applyFont="1" applyAlignment="1">
      <alignment horizontal="center"/>
      <protection/>
    </xf>
    <xf numFmtId="0" fontId="32" fillId="0" borderId="0" xfId="22" applyFont="1" applyAlignment="1">
      <alignment horizontal="center"/>
      <protection/>
    </xf>
    <xf numFmtId="0" fontId="10" fillId="0" borderId="0" xfId="22" applyFont="1" applyAlignment="1">
      <alignment/>
      <protection/>
    </xf>
    <xf numFmtId="0" fontId="10" fillId="0" borderId="0" xfId="22" applyFont="1" applyBorder="1">
      <alignment/>
      <protection/>
    </xf>
    <xf numFmtId="0" fontId="11" fillId="0" borderId="3" xfId="15" applyFont="1" applyBorder="1" applyAlignment="1">
      <alignment horizontal="centerContinuous" vertical="center"/>
      <protection/>
    </xf>
    <xf numFmtId="0" fontId="11" fillId="0" borderId="0" xfId="22" applyFont="1" applyBorder="1">
      <alignment/>
      <protection/>
    </xf>
    <xf numFmtId="0" fontId="11" fillId="0" borderId="3" xfId="15" applyFont="1" applyBorder="1" applyAlignment="1">
      <alignment vertical="center"/>
      <protection/>
    </xf>
    <xf numFmtId="0" fontId="11" fillId="0" borderId="3" xfId="15" applyFont="1" applyBorder="1" applyAlignment="1">
      <alignment vertical="center" textRotation="90"/>
      <protection/>
    </xf>
    <xf numFmtId="0" fontId="11" fillId="0" borderId="0" xfId="22" applyFont="1" applyBorder="1" applyAlignment="1">
      <alignment/>
      <protection/>
    </xf>
    <xf numFmtId="221" fontId="10" fillId="0" borderId="3" xfId="15" applyNumberFormat="1" applyFont="1" applyBorder="1" applyAlignment="1">
      <alignment horizontal="center" vertical="top"/>
      <protection/>
    </xf>
    <xf numFmtId="226" fontId="10" fillId="0" borderId="3" xfId="15" applyNumberFormat="1" applyFont="1" applyBorder="1" applyAlignment="1">
      <alignment horizontal="center" vertical="top"/>
      <protection/>
    </xf>
    <xf numFmtId="0" fontId="10" fillId="0" borderId="3" xfId="22" applyFont="1" applyBorder="1" applyAlignment="1">
      <alignment horizontal="center" vertical="top"/>
      <protection/>
    </xf>
    <xf numFmtId="0" fontId="10" fillId="0" borderId="0" xfId="22" applyFont="1" applyAlignment="1">
      <alignment vertical="top" wrapText="1"/>
      <protection/>
    </xf>
    <xf numFmtId="0" fontId="10" fillId="0" borderId="0" xfId="22" applyFont="1" applyAlignment="1">
      <alignment horizontal="center" vertical="top" wrapText="1"/>
      <protection/>
    </xf>
    <xf numFmtId="0" fontId="11" fillId="0" borderId="3" xfId="15" applyFont="1" applyBorder="1" applyAlignment="1">
      <alignment horizontal="center" vertical="center" wrapText="1"/>
      <protection/>
    </xf>
    <xf numFmtId="0" fontId="32" fillId="0" borderId="0" xfId="22" applyFont="1" applyAlignment="1">
      <alignment/>
      <protection/>
    </xf>
    <xf numFmtId="0" fontId="11" fillId="0" borderId="3" xfId="22" applyFont="1" applyBorder="1" applyAlignment="1">
      <alignment horizontal="center" vertical="center" wrapText="1"/>
      <protection/>
    </xf>
    <xf numFmtId="0" fontId="11" fillId="0" borderId="3" xfId="22" applyFont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2" fillId="2" borderId="0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center" textRotation="90" wrapText="1" shrinkToFit="1"/>
    </xf>
    <xf numFmtId="0" fontId="1" fillId="0" borderId="15" xfId="0" applyFont="1" applyFill="1" applyBorder="1" applyAlignment="1">
      <alignment horizontal="center" vertical="center" textRotation="90" wrapText="1" shrinkToFi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1" fillId="0" borderId="3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11" fillId="0" borderId="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right"/>
    </xf>
    <xf numFmtId="0" fontId="8" fillId="0" borderId="8" xfId="0" applyFont="1" applyFill="1" applyBorder="1" applyAlignment="1" quotePrefix="1">
      <alignment horizontal="right"/>
    </xf>
    <xf numFmtId="0" fontId="8" fillId="0" borderId="5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 textRotation="90" wrapText="1" shrinkToFit="1"/>
    </xf>
    <xf numFmtId="0" fontId="1" fillId="0" borderId="14" xfId="0" applyFont="1" applyFill="1" applyBorder="1" applyAlignment="1">
      <alignment horizontal="center" vertical="center" textRotation="90" wrapText="1" shrinkToFit="1"/>
    </xf>
    <xf numFmtId="0" fontId="13" fillId="0" borderId="0" xfId="20" applyAlignment="1">
      <alignment vertical="top"/>
    </xf>
    <xf numFmtId="0" fontId="1" fillId="0" borderId="0" xfId="0" applyFont="1" applyAlignment="1">
      <alignment/>
    </xf>
  </cellXfs>
  <cellStyles count="12">
    <cellStyle name="Normal" xfId="0"/>
    <cellStyle name="Normal_1_05Sep2550" xfId="15"/>
    <cellStyle name="Comma" xfId="16"/>
    <cellStyle name="Comma [0]" xfId="17"/>
    <cellStyle name="Currency" xfId="18"/>
    <cellStyle name="Currency [0]" xfId="19"/>
    <cellStyle name="Hyperlink" xfId="20"/>
    <cellStyle name="Followed Hyperlink" xfId="21"/>
    <cellStyle name="ปกติ_%20%E1%20%BA%BA%BF%CD%C3%EC%C1%C3%D1%BA%C3%D2%A7%C7%D1%C5(1)" xfId="22"/>
    <cellStyle name="ปกติ_ข้อมูลกพร_ฐานวิจัย" xfId="23"/>
    <cellStyle name="ปกติ_ส.ประกัน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10</xdr:row>
      <xdr:rowOff>171450</xdr:rowOff>
    </xdr:from>
    <xdr:to>
      <xdr:col>3</xdr:col>
      <xdr:colOff>47625</xdr:colOff>
      <xdr:row>12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81475" y="3429000"/>
          <a:ext cx="23241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ngsana New"/>
              <a:ea typeface="Angsana New"/>
              <a:cs typeface="Angsana New"/>
            </a:rPr>
            <a:t>
</a:t>
          </a:r>
          <a:r>
            <a:rPr lang="en-US" cap="none" sz="2200" b="1" i="0" u="none" baseline="0">
              <a:latin typeface="Angsana New"/>
              <a:ea typeface="Angsana New"/>
              <a:cs typeface="Angsana New"/>
            </a:rPr>
            <a:t>ไม่มี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923925</xdr:colOff>
      <xdr:row>8</xdr:row>
      <xdr:rowOff>66675</xdr:rowOff>
    </xdr:from>
    <xdr:to>
      <xdr:col>8</xdr:col>
      <xdr:colOff>714375</xdr:colOff>
      <xdr:row>12</xdr:row>
      <xdr:rowOff>123825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4524375" y="3267075"/>
          <a:ext cx="41243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ngsana New"/>
              <a:ea typeface="Angsana New"/>
              <a:cs typeface="Angsana New"/>
            </a:rPr>
            <a:t>
</a:t>
          </a:r>
          <a:r>
            <a:rPr lang="en-US" cap="none" sz="2200" b="1" i="0" u="none" baseline="0">
              <a:latin typeface="Angsana New"/>
              <a:ea typeface="Angsana New"/>
              <a:cs typeface="Angsana New"/>
            </a:rPr>
            <a:t>ไม่มี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hoenix.eng.psu.ac.th/qa/KPR/Thesis/Rep_PSU_Bud52/Ref_Thesis_Award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hoenix.eng.psu.ac.th/qa/KPR/Thesis/Rep_PSU_Bud52/Ref_Bud52/EE/Sakol(1_1).pdf" TargetMode="External" /><Relationship Id="rId2" Type="http://schemas.openxmlformats.org/officeDocument/2006/relationships/hyperlink" Target="http://phoenix.eng.psu.ac.th/qa/KPR/Thesis/Rep_PSU_Bud52/Ref_Bud52/EE/Sakol(1_2).pdf" TargetMode="External" /><Relationship Id="rId3" Type="http://schemas.openxmlformats.org/officeDocument/2006/relationships/hyperlink" Target="http://phoenix.eng.psu.ac.th/qa/KPR/Thesis/Rep_PSU_Bud52/Ref_Bud52/EE/Apidach(2_1).pdf" TargetMode="External" /><Relationship Id="rId4" Type="http://schemas.openxmlformats.org/officeDocument/2006/relationships/hyperlink" Target="http://phoenix.eng.psu.ac.th/qa/KPR/Thesis/Rep_PSU_Bud52/Ref_Bud52/EE/Apidach(2_2).pdf" TargetMode="External" /><Relationship Id="rId5" Type="http://schemas.openxmlformats.org/officeDocument/2006/relationships/hyperlink" Target="http://phoenix.eng.psu.ac.th/qa/KPR/Thesis/Rep_PSU_Bud52/Ref_Bud52/EE/Apidach(2_3).pdf" TargetMode="External" /><Relationship Id="rId6" Type="http://schemas.openxmlformats.org/officeDocument/2006/relationships/hyperlink" Target="http://phoenix.eng.psu.ac.th/qa/KPR/Thesis/Rep_PSU_Bud52/Ref_Bud52/EE/Mujadee(3).pdf" TargetMode="External" /><Relationship Id="rId7" Type="http://schemas.openxmlformats.org/officeDocument/2006/relationships/hyperlink" Target="http://phoenix.eng.psu.ac.th/qa/KPR/Thesis/Rep_PSU_Bud52/Ref_Bud52/ME/Lasman(4).pdf" TargetMode="External" /><Relationship Id="rId8" Type="http://schemas.openxmlformats.org/officeDocument/2006/relationships/hyperlink" Target="http://phoenix.eng.psu.ac.th/qa/KPR/Thesis/Rep_PSU_Bud52/Ref_Bud52/ME/Mulktar(5_1).pdf" TargetMode="External" /><Relationship Id="rId9" Type="http://schemas.openxmlformats.org/officeDocument/2006/relationships/hyperlink" Target="http://phoenix.eng.psu.ac.th/qa/KPR/Thesis/Rep_PSU_Bud52/Ref_Bud52/ME/Mulktar(5_2).pdf" TargetMode="External" /><Relationship Id="rId10" Type="http://schemas.openxmlformats.org/officeDocument/2006/relationships/hyperlink" Target="http://phoenix.eng.psu.ac.th/qa/KPR/Thesis/Rep_PSU_Bud52/Ref_Bud52/ME/Wasan(6).pdf" TargetMode="External" /><Relationship Id="rId11" Type="http://schemas.openxmlformats.org/officeDocument/2006/relationships/hyperlink" Target="http://phoenix.eng.psu.ac.th/qa/KPR/Thesis/Rep_PSU_Bud52/Ref_Bud52/CE/Pornarai(7).pdf" TargetMode="External" /><Relationship Id="rId12" Type="http://schemas.openxmlformats.org/officeDocument/2006/relationships/hyperlink" Target="http://phoenix.eng.psu.ac.th/qa/KPR/Thesis/Rep_PSU_Bud52/Ref_Bud52/CE/Arun(8_1).pdf" TargetMode="External" /><Relationship Id="rId13" Type="http://schemas.openxmlformats.org/officeDocument/2006/relationships/hyperlink" Target="http://phoenix.eng.psu.ac.th/qa/KPR/Thesis/Rep_PSU_Bud52/Ref_Bud52/CE/Arun(8_2).pdf" TargetMode="External" /><Relationship Id="rId14" Type="http://schemas.openxmlformats.org/officeDocument/2006/relationships/hyperlink" Target="http://phoenix.eng.psu.ac.th/qa/KPR/Thesis/Rep_PSU_Bud52/Ref_Bud52/ChE/Piti(9).pdf" TargetMode="External" /><Relationship Id="rId15" Type="http://schemas.openxmlformats.org/officeDocument/2006/relationships/hyperlink" Target="http://phoenix.eng.psu.ac.th/qa/KPR/Thesis/Rep_PSU_Bud52/Ref_Bud52/ChE/Sutisa(10).pdf" TargetMode="External" /><Relationship Id="rId16" Type="http://schemas.openxmlformats.org/officeDocument/2006/relationships/hyperlink" Target="http://phoenix.eng.psu.ac.th/qa/KPR/Thesis/Rep_PSU_Bud52/Ref_Bud52/ChE/Pattama(11_1).pdf" TargetMode="External" /><Relationship Id="rId17" Type="http://schemas.openxmlformats.org/officeDocument/2006/relationships/hyperlink" Target="http://phoenix.eng.psu.ac.th/qa/KPR/Thesis/Rep_PSU_Bud52/Ref_Bud52/ChE/Pattama(11_2).pdf" TargetMode="External" /><Relationship Id="rId18" Type="http://schemas.openxmlformats.org/officeDocument/2006/relationships/hyperlink" Target="http://phoenix.eng.psu.ac.th/qa/KPR/Thesis/Rep_PSU_Bud52/Ref_Bud52/ChE/Pattama(11_3).pdf" TargetMode="External" /><Relationship Id="rId19" Type="http://schemas.openxmlformats.org/officeDocument/2006/relationships/hyperlink" Target="http://phoenix.eng.psu.ac.th/qa/KPR/Thesis/Rep_PSU_Bud52/Ref_Bud52/ChE/Warangkana(12_1).pdf" TargetMode="External" /><Relationship Id="rId20" Type="http://schemas.openxmlformats.org/officeDocument/2006/relationships/hyperlink" Target="http://phoenix.eng.psu.ac.th/qa/KPR/Thesis/Rep_PSU_Bud52/Ref_Bud52/ChE/Warangkana(12_2).pdf" TargetMode="External" /><Relationship Id="rId21" Type="http://schemas.openxmlformats.org/officeDocument/2006/relationships/hyperlink" Target="http://phoenix.eng.psu.ac.th/qa/KPR/Thesis/Rep_PSU_Bud52/Ref_Bud52/ChE/Chatchawal(13_1).pdf" TargetMode="External" /><Relationship Id="rId22" Type="http://schemas.openxmlformats.org/officeDocument/2006/relationships/hyperlink" Target="http://phoenix.eng.psu.ac.th/qa/KPR/Thesis/Rep_PSU_Bud52/Ref_Bud52/ChE/Chatchawal(13_2).pdf" TargetMode="External" /><Relationship Id="rId23" Type="http://schemas.openxmlformats.org/officeDocument/2006/relationships/hyperlink" Target="http://phoenix.eng.psu.ac.th/qa/KPR/Thesis/Rep_PSU_Bud52/Ref_Bud52/ChE/Nymnuan(14).pdf" TargetMode="External" /><Relationship Id="rId24" Type="http://schemas.openxmlformats.org/officeDocument/2006/relationships/hyperlink" Target="http://phoenix.eng.psu.ac.th/qa/KPR/Thesis/Rep_PSU_Bud52/Ref_Bud52/ChE/Weerapong(15).pdf" TargetMode="External" /><Relationship Id="rId25" Type="http://schemas.openxmlformats.org/officeDocument/2006/relationships/hyperlink" Target="http://phoenix.eng.psu.ac.th/qa/KPR/Thesis/Rep_PSU_Bud52/Ref_Bud52/ChE/Pisamai(16).pdf" TargetMode="External" /><Relationship Id="rId26" Type="http://schemas.openxmlformats.org/officeDocument/2006/relationships/hyperlink" Target="http://phoenix.eng.psu.ac.th/qa/KPR/Thesis/Rep_PSU_Bud52/Ref_Bud52/ChE/Suwimol(17).pdf" TargetMode="External" /><Relationship Id="rId27" Type="http://schemas.openxmlformats.org/officeDocument/2006/relationships/hyperlink" Target="http://phoenix.eng.psu.ac.th/qa/KPR/Thesis/Rep_PSU_Bud52/Ref_Bud52/IE/Pracha(19).pdf" TargetMode="External" /><Relationship Id="rId28" Type="http://schemas.openxmlformats.org/officeDocument/2006/relationships/hyperlink" Target="http://phoenix.eng.psu.ac.th/qa/KPR/Thesis/Rep_PSU_Bud52/Ref_Bud52/IE/Abdul(20).pdf" TargetMode="External" /><Relationship Id="rId29" Type="http://schemas.openxmlformats.org/officeDocument/2006/relationships/hyperlink" Target="http://phoenix.eng.psu.ac.th/qa/KPR/Thesis/Rep_PSU_Bud52/Ref_Bud52/MIM/Chatree(21).pdf" TargetMode="External" /><Relationship Id="rId30" Type="http://schemas.openxmlformats.org/officeDocument/2006/relationships/hyperlink" Target="http://phoenix.eng.psu.ac.th/qa/KPR/Thesis/Rep_PSU_Bud52/Ref_Bud52/IE/Supachai(22).pdf" TargetMode="External" /><Relationship Id="rId31" Type="http://schemas.openxmlformats.org/officeDocument/2006/relationships/hyperlink" Target="http://phoenix.eng.psu.ac.th/qa/KPR/Thesis/Rep_PSU_Bud52/Ref_Bud52/MIM/Wipawee(23).pdf" TargetMode="External" /><Relationship Id="rId32" Type="http://schemas.openxmlformats.org/officeDocument/2006/relationships/hyperlink" Target="http://phoenix.eng.psu.ac.th/qa/KPR/Thesis/Rep_PSU_Bud52/Ref_Bud52/MnE/Thapanee(24).pdf" TargetMode="External" /><Relationship Id="rId33" Type="http://schemas.openxmlformats.org/officeDocument/2006/relationships/hyperlink" Target="http://phoenix.eng.psu.ac.th/qa/KPR/Thesis/Rep_PSU_Bud52/Ref_Bud52/MnE/Benjaporn(25).pdf" TargetMode="External" /><Relationship Id="rId34" Type="http://schemas.openxmlformats.org/officeDocument/2006/relationships/hyperlink" Target="http://phoenix.eng.psu.ac.th/qa/KPR/Thesis/Rep_PSU_Bud52/Ref_Bud52/CoE/Parin(26).pdf" TargetMode="External" /><Relationship Id="rId35" Type="http://schemas.openxmlformats.org/officeDocument/2006/relationships/hyperlink" Target="http://phoenix.eng.psu.ac.th/qa/KPR/Thesis/Rep_PSU_Bud52/Ref_Bud52/CoE/Kasikrit(27).pdf" TargetMode="External" /><Relationship Id="rId36" Type="http://schemas.openxmlformats.org/officeDocument/2006/relationships/hyperlink" Target="http://phoenix.eng.psu.ac.th/qa/KPR/Thesis/Rep_PSU_Bud52/Ref_Bud52/CoE/Warut(28_1).pdf" TargetMode="External" /><Relationship Id="rId37" Type="http://schemas.openxmlformats.org/officeDocument/2006/relationships/hyperlink" Target="http://phoenix.eng.psu.ac.th/qa/KPR/Thesis/Rep_PSU_Bud52/Ref_Bud52/CoE/Warut(28_2).pdf" TargetMode="External" /><Relationship Id="rId38" Type="http://schemas.openxmlformats.org/officeDocument/2006/relationships/hyperlink" Target="http://phoenix.eng.psu.ac.th/qa/KPR/Thesis/Rep_PSU_Bud52/Ref_Bud52/MIT/Ratakorn(29).pdf" TargetMode="External" /><Relationship Id="rId39" Type="http://schemas.openxmlformats.org/officeDocument/2006/relationships/hyperlink" Target="http://phoenix.eng.psu.ac.th/qa/KPR/Thesis/Rep_PSU_Bud52/Ref_Bud52/MIT/Weahason(30_2).pdf" TargetMode="External" /><Relationship Id="rId40" Type="http://schemas.openxmlformats.org/officeDocument/2006/relationships/hyperlink" Target="http://phoenix.eng.psu.ac.th/qa/KPR/Thesis/Rep_PSU_Bud52/Ref_Bud52/ChE/Supotch(18).pdf" TargetMode="External" /><Relationship Id="rId4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="85" zoomScaleSheetLayoutView="85" workbookViewId="0" topLeftCell="C1">
      <pane ySplit="5" topLeftCell="BM14" activePane="bottomLeft" state="frozen"/>
      <selection pane="topLeft" activeCell="A1" sqref="A1"/>
      <selection pane="bottomLeft" activeCell="I19" sqref="I19"/>
    </sheetView>
  </sheetViews>
  <sheetFormatPr defaultColWidth="9.140625" defaultRowHeight="21.75"/>
  <cols>
    <col min="1" max="1" width="5.8515625" style="253" customWidth="1"/>
    <col min="2" max="2" width="9.421875" style="253" customWidth="1"/>
    <col min="3" max="3" width="18.7109375" style="232" customWidth="1"/>
    <col min="4" max="4" width="9.28125" style="253" customWidth="1"/>
    <col min="5" max="5" width="8.00390625" style="255" customWidth="1"/>
    <col min="6" max="6" width="6.00390625" style="255" customWidth="1"/>
    <col min="7" max="7" width="5.421875" style="253" customWidth="1"/>
    <col min="8" max="8" width="19.7109375" style="232" customWidth="1"/>
    <col min="9" max="9" width="16.8515625" style="232" customWidth="1"/>
    <col min="10" max="10" width="12.28125" style="232" bestFit="1" customWidth="1"/>
    <col min="11" max="11" width="13.8515625" style="232" customWidth="1"/>
    <col min="12" max="12" width="12.28125" style="232" customWidth="1"/>
    <col min="13" max="14" width="8.7109375" style="255" bestFit="1" customWidth="1"/>
    <col min="15" max="15" width="18.140625" style="232" customWidth="1"/>
    <col min="16" max="19" width="4.28125" style="232" bestFit="1" customWidth="1"/>
    <col min="20" max="20" width="11.140625" style="232" bestFit="1" customWidth="1"/>
    <col min="21" max="16384" width="9.140625" style="232" customWidth="1"/>
  </cols>
  <sheetData>
    <row r="1" spans="1:20" ht="31.5">
      <c r="A1" s="239" t="s">
        <v>721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68"/>
      <c r="Q1" s="268"/>
      <c r="R1" s="268"/>
      <c r="S1" s="268"/>
      <c r="T1" s="268"/>
    </row>
    <row r="2" spans="1:20" ht="31.5">
      <c r="A2" s="239" t="s">
        <v>722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68"/>
      <c r="Q2" s="254"/>
      <c r="R2" s="254"/>
      <c r="S2" s="254"/>
      <c r="T2" s="254"/>
    </row>
    <row r="4" spans="1:20" s="258" customFormat="1" ht="18" customHeight="1">
      <c r="A4" s="269" t="s">
        <v>725</v>
      </c>
      <c r="B4" s="240" t="s">
        <v>669</v>
      </c>
      <c r="C4" s="240" t="s">
        <v>670</v>
      </c>
      <c r="D4" s="244" t="s">
        <v>671</v>
      </c>
      <c r="E4" s="244" t="s">
        <v>733</v>
      </c>
      <c r="F4" s="244" t="s">
        <v>672</v>
      </c>
      <c r="G4" s="244" t="s">
        <v>673</v>
      </c>
      <c r="H4" s="240" t="s">
        <v>724</v>
      </c>
      <c r="I4" s="241" t="s">
        <v>674</v>
      </c>
      <c r="J4" s="242" t="s">
        <v>675</v>
      </c>
      <c r="K4" s="243" t="s">
        <v>676</v>
      </c>
      <c r="L4" s="244" t="s">
        <v>677</v>
      </c>
      <c r="M4" s="245" t="s">
        <v>678</v>
      </c>
      <c r="N4" s="245"/>
      <c r="O4" s="244" t="s">
        <v>723</v>
      </c>
      <c r="P4" s="257" t="s">
        <v>679</v>
      </c>
      <c r="Q4" s="257"/>
      <c r="R4" s="257"/>
      <c r="S4" s="257"/>
      <c r="T4" s="257"/>
    </row>
    <row r="5" spans="1:20" s="261" customFormat="1" ht="84.75">
      <c r="A5" s="270"/>
      <c r="B5" s="240"/>
      <c r="C5" s="240"/>
      <c r="D5" s="244"/>
      <c r="E5" s="244"/>
      <c r="F5" s="244"/>
      <c r="G5" s="244"/>
      <c r="H5" s="240"/>
      <c r="I5" s="241"/>
      <c r="J5" s="242"/>
      <c r="K5" s="243"/>
      <c r="L5" s="244"/>
      <c r="M5" s="267" t="s">
        <v>734</v>
      </c>
      <c r="N5" s="267" t="s">
        <v>735</v>
      </c>
      <c r="O5" s="241"/>
      <c r="P5" s="260" t="s">
        <v>680</v>
      </c>
      <c r="Q5" s="260" t="s">
        <v>681</v>
      </c>
      <c r="R5" s="260" t="s">
        <v>682</v>
      </c>
      <c r="S5" s="260" t="s">
        <v>683</v>
      </c>
      <c r="T5" s="259" t="s">
        <v>684</v>
      </c>
    </row>
    <row r="6" spans="1:20" ht="126">
      <c r="A6" s="238">
        <v>1</v>
      </c>
      <c r="B6" s="238">
        <v>5110120093</v>
      </c>
      <c r="C6" s="249" t="s">
        <v>729</v>
      </c>
      <c r="D6" s="238" t="s">
        <v>557</v>
      </c>
      <c r="E6" s="249" t="s">
        <v>686</v>
      </c>
      <c r="F6" s="238" t="s">
        <v>696</v>
      </c>
      <c r="G6" s="238" t="s">
        <v>688</v>
      </c>
      <c r="H6" s="249" t="s">
        <v>697</v>
      </c>
      <c r="I6" s="248" t="s">
        <v>690</v>
      </c>
      <c r="J6" s="249" t="s">
        <v>698</v>
      </c>
      <c r="K6" s="247" t="s">
        <v>692</v>
      </c>
      <c r="L6" s="247" t="s">
        <v>693</v>
      </c>
      <c r="M6" s="262">
        <v>39954</v>
      </c>
      <c r="N6" s="262">
        <v>39955</v>
      </c>
      <c r="O6" s="249" t="s">
        <v>730</v>
      </c>
      <c r="P6" s="249"/>
      <c r="Q6" s="249"/>
      <c r="R6" s="249"/>
      <c r="S6" s="249"/>
      <c r="T6" s="249"/>
    </row>
    <row r="7" spans="1:20" s="256" customFormat="1" ht="126">
      <c r="A7" s="264">
        <v>2</v>
      </c>
      <c r="B7" s="238">
        <v>4910120024</v>
      </c>
      <c r="C7" s="238" t="s">
        <v>713</v>
      </c>
      <c r="D7" s="238" t="s">
        <v>508</v>
      </c>
      <c r="E7" s="235" t="s">
        <v>686</v>
      </c>
      <c r="F7" s="238" t="s">
        <v>696</v>
      </c>
      <c r="G7" s="238" t="s">
        <v>688</v>
      </c>
      <c r="H7" s="249" t="s">
        <v>689</v>
      </c>
      <c r="I7" s="248" t="s">
        <v>690</v>
      </c>
      <c r="J7" s="238" t="s">
        <v>732</v>
      </c>
      <c r="K7" s="247" t="s">
        <v>692</v>
      </c>
      <c r="L7" s="247" t="s">
        <v>693</v>
      </c>
      <c r="M7" s="262">
        <v>39954</v>
      </c>
      <c r="N7" s="262">
        <v>39955</v>
      </c>
      <c r="O7" s="249" t="s">
        <v>714</v>
      </c>
      <c r="P7" s="233"/>
      <c r="Q7" s="233"/>
      <c r="R7" s="233"/>
      <c r="S7" s="233"/>
      <c r="T7" s="234"/>
    </row>
    <row r="8" spans="1:20" ht="126">
      <c r="A8" s="238">
        <v>3</v>
      </c>
      <c r="B8" s="238">
        <v>5010120143</v>
      </c>
      <c r="C8" s="249" t="s">
        <v>726</v>
      </c>
      <c r="D8" s="238" t="s">
        <v>728</v>
      </c>
      <c r="E8" s="249" t="s">
        <v>686</v>
      </c>
      <c r="F8" s="238" t="s">
        <v>696</v>
      </c>
      <c r="G8" s="238" t="s">
        <v>688</v>
      </c>
      <c r="H8" s="249" t="s">
        <v>689</v>
      </c>
      <c r="I8" s="248" t="s">
        <v>690</v>
      </c>
      <c r="J8" s="249" t="s">
        <v>691</v>
      </c>
      <c r="K8" s="247" t="s">
        <v>692</v>
      </c>
      <c r="L8" s="247" t="s">
        <v>693</v>
      </c>
      <c r="M8" s="262">
        <v>39954</v>
      </c>
      <c r="N8" s="262">
        <v>39955</v>
      </c>
      <c r="O8" s="249" t="s">
        <v>727</v>
      </c>
      <c r="P8" s="249"/>
      <c r="Q8" s="249"/>
      <c r="R8" s="249"/>
      <c r="S8" s="249"/>
      <c r="T8" s="249"/>
    </row>
    <row r="9" spans="1:20" s="256" customFormat="1" ht="126">
      <c r="A9" s="264">
        <v>4</v>
      </c>
      <c r="B9" s="235">
        <v>4910120081</v>
      </c>
      <c r="C9" s="236" t="s">
        <v>695</v>
      </c>
      <c r="D9" s="252" t="s">
        <v>548</v>
      </c>
      <c r="E9" s="235" t="s">
        <v>686</v>
      </c>
      <c r="F9" s="237" t="s">
        <v>696</v>
      </c>
      <c r="G9" s="235" t="s">
        <v>688</v>
      </c>
      <c r="H9" s="247" t="s">
        <v>697</v>
      </c>
      <c r="I9" s="248" t="s">
        <v>690</v>
      </c>
      <c r="J9" s="248" t="s">
        <v>698</v>
      </c>
      <c r="K9" s="247" t="s">
        <v>692</v>
      </c>
      <c r="L9" s="247" t="s">
        <v>693</v>
      </c>
      <c r="M9" s="262">
        <v>39954</v>
      </c>
      <c r="N9" s="263"/>
      <c r="O9" s="249" t="s">
        <v>699</v>
      </c>
      <c r="P9" s="250" t="s">
        <v>439</v>
      </c>
      <c r="Q9" s="250" t="s">
        <v>439</v>
      </c>
      <c r="R9" s="250" t="s">
        <v>439</v>
      </c>
      <c r="S9" s="250" t="s">
        <v>439</v>
      </c>
      <c r="T9" s="251" t="s">
        <v>439</v>
      </c>
    </row>
    <row r="10" spans="1:20" s="256" customFormat="1" ht="90">
      <c r="A10" s="238">
        <v>5</v>
      </c>
      <c r="B10" s="235">
        <v>5110120085</v>
      </c>
      <c r="C10" s="236" t="s">
        <v>700</v>
      </c>
      <c r="D10" s="252" t="s">
        <v>548</v>
      </c>
      <c r="E10" s="235" t="s">
        <v>686</v>
      </c>
      <c r="F10" s="237" t="s">
        <v>696</v>
      </c>
      <c r="G10" s="235" t="s">
        <v>688</v>
      </c>
      <c r="H10" s="247" t="s">
        <v>701</v>
      </c>
      <c r="I10" s="248" t="s">
        <v>702</v>
      </c>
      <c r="J10" s="248" t="s">
        <v>703</v>
      </c>
      <c r="K10" s="247" t="s">
        <v>701</v>
      </c>
      <c r="L10" s="247" t="s">
        <v>704</v>
      </c>
      <c r="M10" s="262">
        <v>39850</v>
      </c>
      <c r="N10" s="262">
        <v>39852</v>
      </c>
      <c r="O10" s="249" t="s">
        <v>705</v>
      </c>
      <c r="P10" s="250"/>
      <c r="Q10" s="250"/>
      <c r="R10" s="250"/>
      <c r="S10" s="250"/>
      <c r="T10" s="251"/>
    </row>
    <row r="11" spans="1:20" s="256" customFormat="1" ht="108">
      <c r="A11" s="264">
        <v>6</v>
      </c>
      <c r="B11" s="235">
        <v>5110120025</v>
      </c>
      <c r="C11" s="236" t="s">
        <v>706</v>
      </c>
      <c r="D11" s="252" t="s">
        <v>548</v>
      </c>
      <c r="E11" s="235" t="s">
        <v>686</v>
      </c>
      <c r="F11" s="237" t="s">
        <v>696</v>
      </c>
      <c r="G11" s="235" t="s">
        <v>688</v>
      </c>
      <c r="H11" s="247" t="s">
        <v>707</v>
      </c>
      <c r="I11" s="248" t="s">
        <v>708</v>
      </c>
      <c r="J11" s="247" t="s">
        <v>709</v>
      </c>
      <c r="K11" s="247" t="s">
        <v>707</v>
      </c>
      <c r="L11" s="247" t="s">
        <v>704</v>
      </c>
      <c r="M11" s="262">
        <v>39851</v>
      </c>
      <c r="N11" s="262">
        <v>39852</v>
      </c>
      <c r="O11" s="247" t="s">
        <v>710</v>
      </c>
      <c r="P11" s="250" t="s">
        <v>439</v>
      </c>
      <c r="Q11" s="250" t="s">
        <v>439</v>
      </c>
      <c r="R11" s="250" t="s">
        <v>439</v>
      </c>
      <c r="S11" s="250" t="s">
        <v>439</v>
      </c>
      <c r="T11" s="251" t="s">
        <v>439</v>
      </c>
    </row>
    <row r="12" spans="1:20" s="256" customFormat="1" ht="72">
      <c r="A12" s="238">
        <v>7</v>
      </c>
      <c r="B12" s="238">
        <v>5010121009</v>
      </c>
      <c r="C12" s="238" t="s">
        <v>715</v>
      </c>
      <c r="D12" s="238" t="s">
        <v>623</v>
      </c>
      <c r="E12" s="235" t="s">
        <v>686</v>
      </c>
      <c r="F12" s="238" t="s">
        <v>696</v>
      </c>
      <c r="G12" s="238" t="s">
        <v>688</v>
      </c>
      <c r="H12" s="249" t="s">
        <v>716</v>
      </c>
      <c r="I12" s="249" t="s">
        <v>717</v>
      </c>
      <c r="J12" s="238" t="s">
        <v>718</v>
      </c>
      <c r="K12" s="238" t="s">
        <v>717</v>
      </c>
      <c r="L12" s="238" t="s">
        <v>717</v>
      </c>
      <c r="M12" s="262">
        <v>39955</v>
      </c>
      <c r="N12" s="262">
        <v>39956</v>
      </c>
      <c r="O12" s="249" t="s">
        <v>719</v>
      </c>
      <c r="P12" s="233"/>
      <c r="Q12" s="233"/>
      <c r="R12" s="233"/>
      <c r="S12" s="233"/>
      <c r="T12" s="249" t="s">
        <v>720</v>
      </c>
    </row>
    <row r="13" spans="1:20" s="256" customFormat="1" ht="126">
      <c r="A13" s="264">
        <v>8</v>
      </c>
      <c r="B13" s="238">
        <v>5010130007</v>
      </c>
      <c r="C13" s="238" t="s">
        <v>711</v>
      </c>
      <c r="D13" s="238" t="s">
        <v>508</v>
      </c>
      <c r="E13" s="235" t="s">
        <v>686</v>
      </c>
      <c r="F13" s="238" t="s">
        <v>687</v>
      </c>
      <c r="G13" s="238" t="s">
        <v>688</v>
      </c>
      <c r="H13" s="249" t="s">
        <v>697</v>
      </c>
      <c r="I13" s="248" t="s">
        <v>690</v>
      </c>
      <c r="J13" s="238" t="s">
        <v>731</v>
      </c>
      <c r="K13" s="247" t="s">
        <v>692</v>
      </c>
      <c r="L13" s="247" t="s">
        <v>693</v>
      </c>
      <c r="M13" s="262">
        <v>39954</v>
      </c>
      <c r="N13" s="262">
        <v>39955</v>
      </c>
      <c r="O13" s="249" t="s">
        <v>712</v>
      </c>
      <c r="P13" s="233"/>
      <c r="Q13" s="233"/>
      <c r="R13" s="233"/>
      <c r="S13" s="233"/>
      <c r="T13" s="234"/>
    </row>
    <row r="14" spans="1:20" s="256" customFormat="1" ht="126">
      <c r="A14" s="238">
        <v>9</v>
      </c>
      <c r="B14" s="235">
        <v>4713004</v>
      </c>
      <c r="C14" s="236" t="s">
        <v>685</v>
      </c>
      <c r="D14" s="252" t="s">
        <v>548</v>
      </c>
      <c r="E14" s="235" t="s">
        <v>686</v>
      </c>
      <c r="F14" s="237" t="s">
        <v>687</v>
      </c>
      <c r="G14" s="235" t="s">
        <v>688</v>
      </c>
      <c r="H14" s="247" t="s">
        <v>689</v>
      </c>
      <c r="I14" s="248" t="s">
        <v>690</v>
      </c>
      <c r="J14" s="248" t="s">
        <v>691</v>
      </c>
      <c r="K14" s="247" t="s">
        <v>692</v>
      </c>
      <c r="L14" s="247" t="s">
        <v>693</v>
      </c>
      <c r="M14" s="262">
        <v>39954</v>
      </c>
      <c r="N14" s="262">
        <v>39955</v>
      </c>
      <c r="O14" s="249" t="s">
        <v>694</v>
      </c>
      <c r="P14" s="250" t="s">
        <v>439</v>
      </c>
      <c r="Q14" s="250" t="s">
        <v>439</v>
      </c>
      <c r="R14" s="250" t="s">
        <v>439</v>
      </c>
      <c r="S14" s="250" t="s">
        <v>439</v>
      </c>
      <c r="T14" s="251" t="s">
        <v>439</v>
      </c>
    </row>
    <row r="15" spans="1:20" ht="18">
      <c r="A15" s="266"/>
      <c r="B15" s="266"/>
      <c r="C15" s="265"/>
      <c r="D15" s="266"/>
      <c r="E15" s="265"/>
      <c r="F15" s="265"/>
      <c r="G15" s="266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</row>
    <row r="16" spans="1:20" ht="23.25">
      <c r="A16" s="359" t="s">
        <v>736</v>
      </c>
      <c r="B16" s="266"/>
      <c r="C16" s="358" t="s">
        <v>737</v>
      </c>
      <c r="D16" s="266"/>
      <c r="E16" s="265"/>
      <c r="F16" s="265"/>
      <c r="G16" s="266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</row>
    <row r="17" spans="1:20" ht="18">
      <c r="A17" s="266"/>
      <c r="B17" s="266"/>
      <c r="C17" s="265"/>
      <c r="D17" s="266"/>
      <c r="E17" s="265"/>
      <c r="F17" s="265"/>
      <c r="G17" s="266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</row>
    <row r="18" spans="1:20" ht="18">
      <c r="A18" s="266"/>
      <c r="B18" s="266"/>
      <c r="C18" s="265"/>
      <c r="D18" s="266"/>
      <c r="E18" s="265"/>
      <c r="F18" s="265"/>
      <c r="G18" s="266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</row>
    <row r="19" spans="1:20" ht="18">
      <c r="A19" s="266"/>
      <c r="B19" s="266"/>
      <c r="C19" s="265"/>
      <c r="D19" s="266"/>
      <c r="E19" s="265"/>
      <c r="F19" s="265"/>
      <c r="G19" s="266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</row>
    <row r="20" spans="1:20" ht="18">
      <c r="A20" s="266"/>
      <c r="B20" s="266"/>
      <c r="C20" s="265"/>
      <c r="D20" s="266"/>
      <c r="E20" s="265"/>
      <c r="F20" s="265"/>
      <c r="G20" s="266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</row>
    <row r="21" spans="1:20" ht="18">
      <c r="A21" s="266"/>
      <c r="B21" s="266"/>
      <c r="C21" s="265"/>
      <c r="D21" s="266"/>
      <c r="E21" s="265"/>
      <c r="F21" s="265"/>
      <c r="G21" s="266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</row>
    <row r="22" spans="1:20" ht="18">
      <c r="A22" s="266"/>
      <c r="B22" s="266"/>
      <c r="C22" s="265"/>
      <c r="D22" s="266"/>
      <c r="E22" s="265"/>
      <c r="F22" s="265"/>
      <c r="G22" s="266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</row>
    <row r="23" spans="1:20" ht="18">
      <c r="A23" s="266"/>
      <c r="B23" s="266"/>
      <c r="C23" s="265"/>
      <c r="D23" s="266"/>
      <c r="E23" s="265"/>
      <c r="F23" s="265"/>
      <c r="G23" s="266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</row>
    <row r="24" spans="1:20" ht="18">
      <c r="A24" s="266"/>
      <c r="B24" s="266"/>
      <c r="C24" s="265"/>
      <c r="D24" s="266"/>
      <c r="E24" s="265"/>
      <c r="F24" s="265"/>
      <c r="G24" s="266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</row>
    <row r="25" spans="1:20" ht="18">
      <c r="A25" s="266"/>
      <c r="B25" s="266"/>
      <c r="C25" s="265"/>
      <c r="D25" s="266"/>
      <c r="E25" s="265"/>
      <c r="F25" s="265"/>
      <c r="G25" s="266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</row>
  </sheetData>
  <mergeCells count="16">
    <mergeCell ref="M4:N4"/>
    <mergeCell ref="L4:L5"/>
    <mergeCell ref="O4:O5"/>
    <mergeCell ref="B4:B5"/>
    <mergeCell ref="C4:C5"/>
    <mergeCell ref="D4:D5"/>
    <mergeCell ref="A4:A5"/>
    <mergeCell ref="A2:O2"/>
    <mergeCell ref="A1:O1"/>
    <mergeCell ref="H4:H5"/>
    <mergeCell ref="I4:I5"/>
    <mergeCell ref="J4:J5"/>
    <mergeCell ref="K4:K5"/>
    <mergeCell ref="E4:E5"/>
    <mergeCell ref="F4:F5"/>
    <mergeCell ref="G4:G5"/>
  </mergeCells>
  <hyperlinks>
    <hyperlink ref="C16" r:id="rId1" display="http://phoenix.eng.psu.ac.th/qa/KPR/Thesis/Rep_PSU_Bud52/Ref_Thesis_Award.pdf"/>
  </hyperlinks>
  <printOptions horizontalCentered="1"/>
  <pageMargins left="0.37" right="0.0984251968503937" top="0.64" bottom="0.3937007874015748" header="0.5118110236220472" footer="0.5118110236220472"/>
  <pageSetup horizontalDpi="600" verticalDpi="600" orientation="landscape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130">
      <selection activeCell="C148" sqref="C148"/>
    </sheetView>
  </sheetViews>
  <sheetFormatPr defaultColWidth="9.140625" defaultRowHeight="21.75"/>
  <cols>
    <col min="1" max="1" width="4.7109375" style="177" customWidth="1"/>
    <col min="2" max="2" width="12.421875" style="177" bestFit="1" customWidth="1"/>
    <col min="3" max="3" width="19.7109375" style="177" customWidth="1"/>
    <col min="4" max="4" width="12.8515625" style="177" bestFit="1" customWidth="1"/>
    <col min="5" max="5" width="14.00390625" style="177" customWidth="1"/>
    <col min="6" max="6" width="10.00390625" style="177" customWidth="1"/>
    <col min="7" max="7" width="4.8515625" style="177" bestFit="1" customWidth="1"/>
    <col min="8" max="8" width="8.140625" style="177" bestFit="1" customWidth="1"/>
    <col min="9" max="9" width="3.57421875" style="177" customWidth="1"/>
    <col min="10" max="10" width="5.57421875" style="177" customWidth="1"/>
    <col min="11" max="16384" width="9.140625" style="177" customWidth="1"/>
  </cols>
  <sheetData>
    <row r="1" spans="1:10" ht="26.25">
      <c r="A1" s="227" t="s">
        <v>416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1" s="147" customFormat="1" ht="20.25">
      <c r="A2" s="142" t="s">
        <v>10</v>
      </c>
      <c r="B2" s="142" t="s">
        <v>418</v>
      </c>
      <c r="C2" s="143" t="s">
        <v>11</v>
      </c>
      <c r="D2" s="143"/>
      <c r="E2" s="142" t="s">
        <v>12</v>
      </c>
      <c r="F2" s="144" t="s">
        <v>13</v>
      </c>
      <c r="G2" s="142" t="s">
        <v>14</v>
      </c>
      <c r="H2" s="142" t="s">
        <v>15</v>
      </c>
      <c r="I2" s="246" t="s">
        <v>16</v>
      </c>
      <c r="J2" s="226"/>
      <c r="K2" s="146"/>
    </row>
    <row r="3" spans="1:11" s="147" customFormat="1" ht="20.25">
      <c r="A3" s="148"/>
      <c r="B3" s="148"/>
      <c r="C3" s="149"/>
      <c r="D3" s="150"/>
      <c r="E3" s="148"/>
      <c r="F3" s="151"/>
      <c r="G3" s="148"/>
      <c r="H3" s="152" t="s">
        <v>17</v>
      </c>
      <c r="I3" s="153" t="s">
        <v>18</v>
      </c>
      <c r="J3" s="145" t="s">
        <v>19</v>
      </c>
      <c r="K3" s="146"/>
    </row>
    <row r="4" spans="1:11" s="147" customFormat="1" ht="21">
      <c r="A4" s="154" t="s">
        <v>20</v>
      </c>
      <c r="B4" s="142"/>
      <c r="C4" s="155"/>
      <c r="D4" s="156"/>
      <c r="E4" s="142"/>
      <c r="F4" s="157"/>
      <c r="G4" s="142"/>
      <c r="H4" s="158"/>
      <c r="I4" s="142"/>
      <c r="J4" s="159"/>
      <c r="K4" s="146"/>
    </row>
    <row r="5" spans="1:11" s="147" customFormat="1" ht="21">
      <c r="A5" s="160"/>
      <c r="B5" s="160"/>
      <c r="C5" s="161" t="s">
        <v>21</v>
      </c>
      <c r="D5" s="162"/>
      <c r="E5" s="163"/>
      <c r="F5" s="164"/>
      <c r="G5" s="163"/>
      <c r="H5" s="164"/>
      <c r="I5" s="163"/>
      <c r="J5" s="160"/>
      <c r="K5" s="146"/>
    </row>
    <row r="6" spans="1:11" s="147" customFormat="1" ht="20.25">
      <c r="A6" s="160"/>
      <c r="B6" s="160"/>
      <c r="C6" s="165" t="s">
        <v>22</v>
      </c>
      <c r="D6" s="162"/>
      <c r="E6" s="163"/>
      <c r="F6" s="166"/>
      <c r="G6" s="163"/>
      <c r="H6" s="166"/>
      <c r="I6" s="163"/>
      <c r="J6" s="160"/>
      <c r="K6" s="146"/>
    </row>
    <row r="7" spans="1:11" s="147" customFormat="1" ht="21">
      <c r="A7" s="160"/>
      <c r="B7" s="167"/>
      <c r="C7" s="168" t="s">
        <v>23</v>
      </c>
      <c r="D7" s="162"/>
      <c r="E7" s="163"/>
      <c r="F7" s="166"/>
      <c r="G7" s="163"/>
      <c r="H7" s="166"/>
      <c r="I7" s="163"/>
      <c r="J7" s="160"/>
      <c r="K7" s="146"/>
    </row>
    <row r="8" spans="1:11" s="147" customFormat="1" ht="20.25">
      <c r="A8" s="160">
        <v>1</v>
      </c>
      <c r="B8" s="167">
        <v>4812115</v>
      </c>
      <c r="C8" s="147" t="s">
        <v>24</v>
      </c>
      <c r="D8" s="162" t="s">
        <v>25</v>
      </c>
      <c r="E8" s="163" t="s">
        <v>26</v>
      </c>
      <c r="F8" s="166" t="s">
        <v>27</v>
      </c>
      <c r="G8" s="163" t="s">
        <v>28</v>
      </c>
      <c r="H8" s="166" t="s">
        <v>29</v>
      </c>
      <c r="I8" s="163" t="s">
        <v>30</v>
      </c>
      <c r="J8" s="160">
        <v>5</v>
      </c>
      <c r="K8" s="169"/>
    </row>
    <row r="9" spans="1:11" s="147" customFormat="1" ht="21">
      <c r="A9" s="160"/>
      <c r="B9" s="167"/>
      <c r="C9" s="168" t="s">
        <v>31</v>
      </c>
      <c r="D9" s="162"/>
      <c r="E9" s="163"/>
      <c r="F9" s="166"/>
      <c r="G9" s="163"/>
      <c r="H9" s="166"/>
      <c r="I9" s="163"/>
      <c r="J9" s="160"/>
      <c r="K9" s="169"/>
    </row>
    <row r="10" spans="1:11" s="147" customFormat="1" ht="20.25">
      <c r="A10" s="160">
        <f>A8+1</f>
        <v>2</v>
      </c>
      <c r="B10" s="167">
        <v>4712004</v>
      </c>
      <c r="C10" s="147" t="s">
        <v>32</v>
      </c>
      <c r="D10" s="162" t="s">
        <v>33</v>
      </c>
      <c r="E10" s="163" t="s">
        <v>34</v>
      </c>
      <c r="F10" s="166" t="s">
        <v>27</v>
      </c>
      <c r="G10" s="163" t="s">
        <v>35</v>
      </c>
      <c r="H10" s="166" t="s">
        <v>29</v>
      </c>
      <c r="I10" s="163"/>
      <c r="J10" s="160"/>
      <c r="K10" s="169"/>
    </row>
    <row r="11" spans="1:11" s="147" customFormat="1" ht="20.25">
      <c r="A11" s="160">
        <f aca="true" t="shared" si="0" ref="A11:A16">A10+1</f>
        <v>3</v>
      </c>
      <c r="B11" s="167">
        <v>4712019</v>
      </c>
      <c r="C11" s="147" t="s">
        <v>36</v>
      </c>
      <c r="D11" s="162" t="s">
        <v>37</v>
      </c>
      <c r="E11" s="163" t="s">
        <v>38</v>
      </c>
      <c r="F11" s="166" t="s">
        <v>27</v>
      </c>
      <c r="G11" s="163" t="s">
        <v>28</v>
      </c>
      <c r="H11" s="166" t="s">
        <v>29</v>
      </c>
      <c r="I11" s="163"/>
      <c r="J11" s="160"/>
      <c r="K11" s="169"/>
    </row>
    <row r="12" spans="1:11" s="147" customFormat="1" ht="20.25">
      <c r="A12" s="160">
        <f t="shared" si="0"/>
        <v>4</v>
      </c>
      <c r="B12" s="167">
        <v>4712027</v>
      </c>
      <c r="C12" s="147" t="s">
        <v>39</v>
      </c>
      <c r="D12" s="162" t="s">
        <v>40</v>
      </c>
      <c r="E12" s="163" t="s">
        <v>41</v>
      </c>
      <c r="F12" s="166" t="s">
        <v>27</v>
      </c>
      <c r="G12" s="163" t="s">
        <v>42</v>
      </c>
      <c r="H12" s="166" t="s">
        <v>29</v>
      </c>
      <c r="I12" s="163"/>
      <c r="J12" s="160"/>
      <c r="K12" s="169"/>
    </row>
    <row r="13" spans="1:11" s="147" customFormat="1" ht="20.25">
      <c r="A13" s="160">
        <f t="shared" si="0"/>
        <v>5</v>
      </c>
      <c r="B13" s="167">
        <v>4812107</v>
      </c>
      <c r="C13" s="147" t="s">
        <v>43</v>
      </c>
      <c r="D13" s="162" t="s">
        <v>44</v>
      </c>
      <c r="E13" s="163" t="s">
        <v>45</v>
      </c>
      <c r="F13" s="166" t="s">
        <v>27</v>
      </c>
      <c r="G13" s="163" t="s">
        <v>46</v>
      </c>
      <c r="H13" s="166" t="s">
        <v>29</v>
      </c>
      <c r="I13" s="163"/>
      <c r="J13" s="160"/>
      <c r="K13" s="169"/>
    </row>
    <row r="14" spans="1:11" s="147" customFormat="1" ht="20.25">
      <c r="A14" s="160">
        <f t="shared" si="0"/>
        <v>6</v>
      </c>
      <c r="B14" s="167">
        <v>4910120077</v>
      </c>
      <c r="C14" s="147" t="s">
        <v>47</v>
      </c>
      <c r="D14" s="162" t="s">
        <v>48</v>
      </c>
      <c r="E14" s="163" t="s">
        <v>49</v>
      </c>
      <c r="F14" s="166" t="s">
        <v>27</v>
      </c>
      <c r="G14" s="163" t="s">
        <v>50</v>
      </c>
      <c r="H14" s="166" t="s">
        <v>29</v>
      </c>
      <c r="I14" s="163"/>
      <c r="J14" s="160"/>
      <c r="K14" s="169"/>
    </row>
    <row r="15" spans="1:11" s="147" customFormat="1" ht="20.25">
      <c r="A15" s="160">
        <f t="shared" si="0"/>
        <v>7</v>
      </c>
      <c r="B15" s="167">
        <v>4910120081</v>
      </c>
      <c r="C15" s="147" t="s">
        <v>51</v>
      </c>
      <c r="D15" s="162" t="s">
        <v>52</v>
      </c>
      <c r="E15" s="163" t="s">
        <v>53</v>
      </c>
      <c r="F15" s="166" t="s">
        <v>27</v>
      </c>
      <c r="G15" s="163" t="s">
        <v>54</v>
      </c>
      <c r="H15" s="166" t="s">
        <v>29</v>
      </c>
      <c r="I15" s="163"/>
      <c r="J15" s="160"/>
      <c r="K15" s="169"/>
    </row>
    <row r="16" spans="1:11" s="147" customFormat="1" ht="20.25">
      <c r="A16" s="160">
        <f t="shared" si="0"/>
        <v>8</v>
      </c>
      <c r="B16" s="167">
        <v>5010120123</v>
      </c>
      <c r="C16" s="147" t="s">
        <v>55</v>
      </c>
      <c r="D16" s="162" t="s">
        <v>56</v>
      </c>
      <c r="E16" s="163" t="s">
        <v>57</v>
      </c>
      <c r="F16" s="166" t="s">
        <v>27</v>
      </c>
      <c r="G16" s="163" t="s">
        <v>58</v>
      </c>
      <c r="H16" s="166" t="s">
        <v>59</v>
      </c>
      <c r="I16" s="163"/>
      <c r="J16" s="160"/>
      <c r="K16" s="169"/>
    </row>
    <row r="17" spans="1:11" s="147" customFormat="1" ht="21">
      <c r="A17" s="160"/>
      <c r="B17" s="167"/>
      <c r="C17" s="168" t="s">
        <v>60</v>
      </c>
      <c r="D17" s="162"/>
      <c r="E17" s="163"/>
      <c r="F17" s="166"/>
      <c r="G17" s="163"/>
      <c r="H17" s="166"/>
      <c r="I17" s="163"/>
      <c r="J17" s="160"/>
      <c r="K17" s="169"/>
    </row>
    <row r="18" spans="1:11" s="147" customFormat="1" ht="20.25">
      <c r="A18" s="160">
        <f>A16+1</f>
        <v>9</v>
      </c>
      <c r="B18" s="167">
        <v>4712038</v>
      </c>
      <c r="C18" s="147" t="s">
        <v>61</v>
      </c>
      <c r="D18" s="162" t="s">
        <v>62</v>
      </c>
      <c r="E18" s="163" t="s">
        <v>63</v>
      </c>
      <c r="F18" s="166" t="s">
        <v>27</v>
      </c>
      <c r="G18" s="163" t="s">
        <v>64</v>
      </c>
      <c r="H18" s="166" t="s">
        <v>29</v>
      </c>
      <c r="I18" s="163" t="s">
        <v>65</v>
      </c>
      <c r="J18" s="160">
        <v>6</v>
      </c>
      <c r="K18" s="169"/>
    </row>
    <row r="19" spans="1:11" s="147" customFormat="1" ht="20.25">
      <c r="A19" s="160">
        <f aca="true" t="shared" si="1" ref="A19:A30">A18+1</f>
        <v>10</v>
      </c>
      <c r="B19" s="167">
        <v>4812032</v>
      </c>
      <c r="C19" s="147" t="s">
        <v>66</v>
      </c>
      <c r="D19" s="162" t="s">
        <v>67</v>
      </c>
      <c r="E19" s="163" t="s">
        <v>68</v>
      </c>
      <c r="F19" s="166" t="s">
        <v>27</v>
      </c>
      <c r="G19" s="163" t="s">
        <v>69</v>
      </c>
      <c r="H19" s="166" t="s">
        <v>29</v>
      </c>
      <c r="I19" s="163"/>
      <c r="J19" s="160"/>
      <c r="K19" s="169"/>
    </row>
    <row r="20" spans="1:11" s="147" customFormat="1" ht="20.25">
      <c r="A20" s="160">
        <f t="shared" si="1"/>
        <v>11</v>
      </c>
      <c r="B20" s="167">
        <v>4812042</v>
      </c>
      <c r="C20" s="147" t="s">
        <v>70</v>
      </c>
      <c r="D20" s="162" t="s">
        <v>71</v>
      </c>
      <c r="E20" s="163" t="s">
        <v>72</v>
      </c>
      <c r="F20" s="166" t="s">
        <v>27</v>
      </c>
      <c r="G20" s="163" t="s">
        <v>73</v>
      </c>
      <c r="H20" s="166" t="s">
        <v>29</v>
      </c>
      <c r="I20" s="163" t="s">
        <v>30</v>
      </c>
      <c r="J20" s="160">
        <v>7</v>
      </c>
      <c r="K20" s="169"/>
    </row>
    <row r="21" spans="1:11" s="147" customFormat="1" ht="20.25">
      <c r="A21" s="160">
        <f t="shared" si="1"/>
        <v>12</v>
      </c>
      <c r="B21" s="167">
        <v>4812076</v>
      </c>
      <c r="C21" s="147" t="s">
        <v>74</v>
      </c>
      <c r="D21" s="162" t="s">
        <v>75</v>
      </c>
      <c r="E21" s="163" t="s">
        <v>76</v>
      </c>
      <c r="F21" s="166" t="s">
        <v>27</v>
      </c>
      <c r="G21" s="163" t="s">
        <v>77</v>
      </c>
      <c r="H21" s="166" t="s">
        <v>29</v>
      </c>
      <c r="I21" s="163"/>
      <c r="J21" s="160"/>
      <c r="K21" s="169"/>
    </row>
    <row r="22" spans="1:11" s="147" customFormat="1" ht="20.25">
      <c r="A22" s="160">
        <f t="shared" si="1"/>
        <v>13</v>
      </c>
      <c r="B22" s="167">
        <v>4910120008</v>
      </c>
      <c r="C22" s="147" t="s">
        <v>78</v>
      </c>
      <c r="D22" s="162" t="s">
        <v>79</v>
      </c>
      <c r="E22" s="163" t="s">
        <v>80</v>
      </c>
      <c r="F22" s="166" t="s">
        <v>27</v>
      </c>
      <c r="G22" s="163" t="s">
        <v>69</v>
      </c>
      <c r="H22" s="166" t="s">
        <v>29</v>
      </c>
      <c r="I22" s="163"/>
      <c r="J22" s="160"/>
      <c r="K22" s="169"/>
    </row>
    <row r="23" spans="1:11" s="147" customFormat="1" ht="20.25">
      <c r="A23" s="160">
        <f t="shared" si="1"/>
        <v>14</v>
      </c>
      <c r="B23" s="167">
        <v>4910120024</v>
      </c>
      <c r="C23" s="147" t="s">
        <v>81</v>
      </c>
      <c r="D23" s="162" t="s">
        <v>82</v>
      </c>
      <c r="E23" s="163" t="s">
        <v>83</v>
      </c>
      <c r="F23" s="166" t="s">
        <v>27</v>
      </c>
      <c r="G23" s="163" t="s">
        <v>73</v>
      </c>
      <c r="H23" s="166" t="s">
        <v>29</v>
      </c>
      <c r="I23" s="163"/>
      <c r="J23" s="160"/>
      <c r="K23" s="169"/>
    </row>
    <row r="24" spans="1:11" s="147" customFormat="1" ht="20.25">
      <c r="A24" s="160">
        <f t="shared" si="1"/>
        <v>15</v>
      </c>
      <c r="B24" s="167">
        <v>4910120025</v>
      </c>
      <c r="C24" s="147" t="s">
        <v>84</v>
      </c>
      <c r="D24" s="162" t="s">
        <v>85</v>
      </c>
      <c r="E24" s="163" t="s">
        <v>86</v>
      </c>
      <c r="F24" s="166" t="s">
        <v>27</v>
      </c>
      <c r="G24" s="163" t="s">
        <v>77</v>
      </c>
      <c r="H24" s="166" t="s">
        <v>29</v>
      </c>
      <c r="I24" s="163"/>
      <c r="J24" s="160"/>
      <c r="K24" s="169"/>
    </row>
    <row r="25" spans="1:11" s="147" customFormat="1" ht="20.25">
      <c r="A25" s="160">
        <f t="shared" si="1"/>
        <v>16</v>
      </c>
      <c r="B25" s="167">
        <v>4910120030</v>
      </c>
      <c r="C25" s="147" t="s">
        <v>87</v>
      </c>
      <c r="D25" s="162" t="s">
        <v>88</v>
      </c>
      <c r="E25" s="163" t="s">
        <v>89</v>
      </c>
      <c r="F25" s="166" t="s">
        <v>27</v>
      </c>
      <c r="G25" s="163" t="s">
        <v>28</v>
      </c>
      <c r="H25" s="166" t="s">
        <v>29</v>
      </c>
      <c r="I25" s="163"/>
      <c r="J25" s="160"/>
      <c r="K25" s="169"/>
    </row>
    <row r="26" spans="1:11" s="147" customFormat="1" ht="20.25">
      <c r="A26" s="160">
        <f t="shared" si="1"/>
        <v>17</v>
      </c>
      <c r="B26" s="167">
        <v>4910120040</v>
      </c>
      <c r="C26" s="147" t="s">
        <v>90</v>
      </c>
      <c r="D26" s="162" t="s">
        <v>91</v>
      </c>
      <c r="E26" s="163" t="s">
        <v>92</v>
      </c>
      <c r="F26" s="166" t="s">
        <v>27</v>
      </c>
      <c r="G26" s="163" t="s">
        <v>93</v>
      </c>
      <c r="H26" s="166" t="s">
        <v>29</v>
      </c>
      <c r="I26" s="163"/>
      <c r="J26" s="160"/>
      <c r="K26" s="169"/>
    </row>
    <row r="27" spans="1:11" s="147" customFormat="1" ht="20.25">
      <c r="A27" s="160">
        <f t="shared" si="1"/>
        <v>18</v>
      </c>
      <c r="B27" s="167">
        <v>4910120051</v>
      </c>
      <c r="C27" s="147" t="s">
        <v>94</v>
      </c>
      <c r="D27" s="162" t="s">
        <v>95</v>
      </c>
      <c r="E27" s="163" t="s">
        <v>96</v>
      </c>
      <c r="F27" s="166" t="s">
        <v>27</v>
      </c>
      <c r="G27" s="163" t="s">
        <v>97</v>
      </c>
      <c r="H27" s="166" t="s">
        <v>29</v>
      </c>
      <c r="I27" s="163"/>
      <c r="J27" s="160"/>
      <c r="K27" s="169"/>
    </row>
    <row r="28" spans="1:11" s="147" customFormat="1" ht="20.25">
      <c r="A28" s="160">
        <f t="shared" si="1"/>
        <v>19</v>
      </c>
      <c r="B28" s="167">
        <v>4910120053</v>
      </c>
      <c r="C28" s="147" t="s">
        <v>98</v>
      </c>
      <c r="D28" s="162" t="s">
        <v>99</v>
      </c>
      <c r="E28" s="163" t="s">
        <v>100</v>
      </c>
      <c r="F28" s="166" t="s">
        <v>27</v>
      </c>
      <c r="G28" s="163" t="s">
        <v>101</v>
      </c>
      <c r="H28" s="166" t="s">
        <v>29</v>
      </c>
      <c r="I28" s="163"/>
      <c r="J28" s="160"/>
      <c r="K28" s="169"/>
    </row>
    <row r="29" spans="1:11" s="147" customFormat="1" ht="20.25">
      <c r="A29" s="160">
        <f t="shared" si="1"/>
        <v>20</v>
      </c>
      <c r="B29" s="167">
        <v>5010120112</v>
      </c>
      <c r="C29" s="147" t="s">
        <v>102</v>
      </c>
      <c r="D29" s="162" t="s">
        <v>103</v>
      </c>
      <c r="E29" s="163" t="s">
        <v>104</v>
      </c>
      <c r="F29" s="166" t="s">
        <v>27</v>
      </c>
      <c r="G29" s="163" t="s">
        <v>105</v>
      </c>
      <c r="H29" s="166" t="s">
        <v>29</v>
      </c>
      <c r="I29" s="163"/>
      <c r="J29" s="160"/>
      <c r="K29" s="169"/>
    </row>
    <row r="30" spans="1:11" s="147" customFormat="1" ht="20.25">
      <c r="A30" s="160">
        <f t="shared" si="1"/>
        <v>21</v>
      </c>
      <c r="B30" s="167">
        <v>5010120090</v>
      </c>
      <c r="C30" s="147" t="s">
        <v>106</v>
      </c>
      <c r="D30" s="162" t="s">
        <v>107</v>
      </c>
      <c r="E30" s="163" t="s">
        <v>108</v>
      </c>
      <c r="F30" s="166" t="s">
        <v>109</v>
      </c>
      <c r="G30" s="163" t="s">
        <v>73</v>
      </c>
      <c r="H30" s="166" t="s">
        <v>29</v>
      </c>
      <c r="I30" s="163" t="s">
        <v>110</v>
      </c>
      <c r="J30" s="160">
        <v>5</v>
      </c>
      <c r="K30" s="169"/>
    </row>
    <row r="31" spans="1:11" s="147" customFormat="1" ht="21">
      <c r="A31" s="160"/>
      <c r="B31" s="167"/>
      <c r="C31" s="168" t="s">
        <v>111</v>
      </c>
      <c r="D31" s="162"/>
      <c r="E31" s="163"/>
      <c r="F31" s="166"/>
      <c r="G31" s="163"/>
      <c r="H31" s="166"/>
      <c r="I31" s="163"/>
      <c r="J31" s="160"/>
      <c r="K31" s="169"/>
    </row>
    <row r="32" spans="1:11" s="147" customFormat="1" ht="20.25">
      <c r="A32" s="160">
        <f>A30+1</f>
        <v>22</v>
      </c>
      <c r="B32" s="167">
        <v>4812063</v>
      </c>
      <c r="C32" s="147" t="s">
        <v>112</v>
      </c>
      <c r="D32" s="162" t="s">
        <v>113</v>
      </c>
      <c r="E32" s="163" t="s">
        <v>92</v>
      </c>
      <c r="F32" s="166" t="s">
        <v>27</v>
      </c>
      <c r="G32" s="163" t="s">
        <v>50</v>
      </c>
      <c r="H32" s="166" t="s">
        <v>29</v>
      </c>
      <c r="I32" s="163"/>
      <c r="J32" s="160"/>
      <c r="K32" s="169"/>
    </row>
    <row r="33" spans="1:11" s="147" customFormat="1" ht="20.25">
      <c r="A33" s="160">
        <f>A32+1</f>
        <v>23</v>
      </c>
      <c r="B33" s="167">
        <v>5010120058</v>
      </c>
      <c r="C33" s="147" t="s">
        <v>114</v>
      </c>
      <c r="D33" s="162" t="s">
        <v>115</v>
      </c>
      <c r="E33" s="163" t="s">
        <v>34</v>
      </c>
      <c r="F33" s="166" t="s">
        <v>27</v>
      </c>
      <c r="G33" s="163" t="s">
        <v>46</v>
      </c>
      <c r="H33" s="166" t="s">
        <v>29</v>
      </c>
      <c r="I33" s="163"/>
      <c r="J33" s="160"/>
      <c r="K33" s="169"/>
    </row>
    <row r="34" spans="1:11" s="147" customFormat="1" ht="20.25">
      <c r="A34" s="160">
        <f>A33+1</f>
        <v>24</v>
      </c>
      <c r="B34" s="167">
        <v>5010120064</v>
      </c>
      <c r="C34" s="147" t="s">
        <v>116</v>
      </c>
      <c r="D34" s="162" t="s">
        <v>117</v>
      </c>
      <c r="E34" s="163" t="s">
        <v>118</v>
      </c>
      <c r="F34" s="166" t="s">
        <v>27</v>
      </c>
      <c r="G34" s="163" t="s">
        <v>97</v>
      </c>
      <c r="H34" s="166" t="s">
        <v>29</v>
      </c>
      <c r="I34" s="163"/>
      <c r="J34" s="160"/>
      <c r="K34" s="169"/>
    </row>
    <row r="35" spans="1:11" s="147" customFormat="1" ht="21">
      <c r="A35" s="160"/>
      <c r="B35" s="167"/>
      <c r="C35" s="168" t="s">
        <v>119</v>
      </c>
      <c r="D35" s="162"/>
      <c r="E35" s="163"/>
      <c r="F35" s="166"/>
      <c r="G35" s="163"/>
      <c r="H35" s="166"/>
      <c r="I35" s="163"/>
      <c r="J35" s="160"/>
      <c r="K35" s="169"/>
    </row>
    <row r="36" spans="1:11" s="147" customFormat="1" ht="20.25">
      <c r="A36" s="160">
        <f>A34+1</f>
        <v>25</v>
      </c>
      <c r="B36" s="167">
        <v>4812052</v>
      </c>
      <c r="C36" s="147" t="s">
        <v>120</v>
      </c>
      <c r="D36" s="162" t="s">
        <v>121</v>
      </c>
      <c r="E36" s="163" t="s">
        <v>122</v>
      </c>
      <c r="F36" s="166" t="s">
        <v>109</v>
      </c>
      <c r="G36" s="163" t="s">
        <v>123</v>
      </c>
      <c r="H36" s="166" t="s">
        <v>29</v>
      </c>
      <c r="I36" s="163" t="s">
        <v>30</v>
      </c>
      <c r="J36" s="160">
        <v>6</v>
      </c>
      <c r="K36" s="169"/>
    </row>
    <row r="37" spans="1:11" s="147" customFormat="1" ht="20.25">
      <c r="A37" s="160">
        <f>A36+1</f>
        <v>26</v>
      </c>
      <c r="B37" s="167">
        <v>5010120022</v>
      </c>
      <c r="C37" s="147" t="s">
        <v>124</v>
      </c>
      <c r="D37" s="162" t="s">
        <v>125</v>
      </c>
      <c r="E37" s="163" t="s">
        <v>126</v>
      </c>
      <c r="F37" s="166" t="s">
        <v>27</v>
      </c>
      <c r="G37" s="163" t="s">
        <v>127</v>
      </c>
      <c r="H37" s="166" t="s">
        <v>29</v>
      </c>
      <c r="I37" s="163"/>
      <c r="J37" s="160"/>
      <c r="K37" s="169"/>
    </row>
    <row r="38" spans="1:11" s="147" customFormat="1" ht="20.25">
      <c r="A38" s="160">
        <f>A37+1</f>
        <v>27</v>
      </c>
      <c r="B38" s="167">
        <v>5010120075</v>
      </c>
      <c r="C38" s="147" t="s">
        <v>128</v>
      </c>
      <c r="D38" s="162" t="s">
        <v>129</v>
      </c>
      <c r="E38" s="163" t="s">
        <v>45</v>
      </c>
      <c r="F38" s="166" t="s">
        <v>130</v>
      </c>
      <c r="G38" s="163" t="s">
        <v>131</v>
      </c>
      <c r="H38" s="166" t="s">
        <v>29</v>
      </c>
      <c r="I38" s="163"/>
      <c r="J38" s="160"/>
      <c r="K38" s="169"/>
    </row>
    <row r="39" spans="1:11" s="147" customFormat="1" ht="20.25">
      <c r="A39" s="160">
        <f>A38+1</f>
        <v>28</v>
      </c>
      <c r="B39" s="167">
        <v>5010120120</v>
      </c>
      <c r="C39" s="147" t="s">
        <v>132</v>
      </c>
      <c r="D39" s="162" t="s">
        <v>133</v>
      </c>
      <c r="E39" s="163" t="s">
        <v>134</v>
      </c>
      <c r="F39" s="166" t="s">
        <v>27</v>
      </c>
      <c r="G39" s="163" t="s">
        <v>135</v>
      </c>
      <c r="H39" s="166" t="s">
        <v>29</v>
      </c>
      <c r="I39" s="163"/>
      <c r="J39" s="160"/>
      <c r="K39" s="169"/>
    </row>
    <row r="40" spans="1:11" s="147" customFormat="1" ht="21">
      <c r="A40" s="160"/>
      <c r="B40" s="167"/>
      <c r="C40" s="168" t="s">
        <v>136</v>
      </c>
      <c r="D40" s="162"/>
      <c r="E40" s="163"/>
      <c r="F40" s="166"/>
      <c r="G40" s="163"/>
      <c r="H40" s="166"/>
      <c r="I40" s="163"/>
      <c r="J40" s="160"/>
      <c r="K40" s="169"/>
    </row>
    <row r="41" spans="1:11" s="147" customFormat="1" ht="20.25">
      <c r="A41" s="160">
        <f>A39+1</f>
        <v>29</v>
      </c>
      <c r="B41" s="167">
        <v>4812014</v>
      </c>
      <c r="C41" s="147" t="s">
        <v>137</v>
      </c>
      <c r="D41" s="162" t="s">
        <v>138</v>
      </c>
      <c r="E41" s="163" t="s">
        <v>139</v>
      </c>
      <c r="F41" s="166" t="s">
        <v>109</v>
      </c>
      <c r="G41" s="163" t="s">
        <v>140</v>
      </c>
      <c r="H41" s="166" t="s">
        <v>29</v>
      </c>
      <c r="I41" s="163" t="s">
        <v>30</v>
      </c>
      <c r="J41" s="160">
        <v>4</v>
      </c>
      <c r="K41" s="169"/>
    </row>
    <row r="42" spans="1:11" s="147" customFormat="1" ht="20.25">
      <c r="A42" s="160">
        <f aca="true" t="shared" si="2" ref="A42:A48">A41+1</f>
        <v>30</v>
      </c>
      <c r="B42" s="167">
        <v>4612024</v>
      </c>
      <c r="C42" s="147" t="s">
        <v>141</v>
      </c>
      <c r="D42" s="162" t="s">
        <v>142</v>
      </c>
      <c r="E42" s="163" t="s">
        <v>143</v>
      </c>
      <c r="F42" s="166" t="s">
        <v>109</v>
      </c>
      <c r="G42" s="163" t="s">
        <v>144</v>
      </c>
      <c r="H42" s="166" t="s">
        <v>29</v>
      </c>
      <c r="I42" s="163" t="s">
        <v>145</v>
      </c>
      <c r="J42" s="160">
        <v>5</v>
      </c>
      <c r="K42" s="169"/>
    </row>
    <row r="43" spans="1:11" s="147" customFormat="1" ht="20.25">
      <c r="A43" s="160">
        <f t="shared" si="2"/>
        <v>31</v>
      </c>
      <c r="B43" s="167">
        <v>4712052</v>
      </c>
      <c r="C43" s="147" t="s">
        <v>146</v>
      </c>
      <c r="D43" s="162" t="s">
        <v>147</v>
      </c>
      <c r="E43" s="163" t="s">
        <v>148</v>
      </c>
      <c r="F43" s="166" t="s">
        <v>27</v>
      </c>
      <c r="G43" s="163" t="s">
        <v>149</v>
      </c>
      <c r="H43" s="166" t="s">
        <v>29</v>
      </c>
      <c r="I43" s="163"/>
      <c r="J43" s="160"/>
      <c r="K43" s="169"/>
    </row>
    <row r="44" spans="1:11" s="147" customFormat="1" ht="20.25">
      <c r="A44" s="160">
        <f t="shared" si="2"/>
        <v>32</v>
      </c>
      <c r="B44" s="167">
        <v>4812087</v>
      </c>
      <c r="C44" s="147" t="s">
        <v>150</v>
      </c>
      <c r="D44" s="162" t="s">
        <v>151</v>
      </c>
      <c r="E44" s="163" t="s">
        <v>57</v>
      </c>
      <c r="F44" s="166" t="s">
        <v>27</v>
      </c>
      <c r="G44" s="163" t="s">
        <v>152</v>
      </c>
      <c r="H44" s="166" t="s">
        <v>29</v>
      </c>
      <c r="I44" s="163"/>
      <c r="J44" s="160"/>
      <c r="K44" s="169"/>
    </row>
    <row r="45" spans="1:11" s="147" customFormat="1" ht="20.25">
      <c r="A45" s="160">
        <f t="shared" si="2"/>
        <v>33</v>
      </c>
      <c r="B45" s="167">
        <v>4910120027</v>
      </c>
      <c r="C45" s="147" t="s">
        <v>153</v>
      </c>
      <c r="D45" s="162" t="s">
        <v>154</v>
      </c>
      <c r="E45" s="163" t="s">
        <v>155</v>
      </c>
      <c r="F45" s="166" t="s">
        <v>27</v>
      </c>
      <c r="G45" s="163" t="s">
        <v>152</v>
      </c>
      <c r="H45" s="166" t="s">
        <v>29</v>
      </c>
      <c r="I45" s="163"/>
      <c r="J45" s="160"/>
      <c r="K45" s="169"/>
    </row>
    <row r="46" spans="1:11" s="147" customFormat="1" ht="20.25">
      <c r="A46" s="160">
        <f t="shared" si="2"/>
        <v>34</v>
      </c>
      <c r="B46" s="167">
        <v>4910121057</v>
      </c>
      <c r="C46" s="147" t="s">
        <v>156</v>
      </c>
      <c r="D46" s="162" t="s">
        <v>157</v>
      </c>
      <c r="E46" s="163" t="s">
        <v>158</v>
      </c>
      <c r="F46" s="166" t="s">
        <v>109</v>
      </c>
      <c r="G46" s="163" t="s">
        <v>159</v>
      </c>
      <c r="H46" s="166" t="s">
        <v>29</v>
      </c>
      <c r="I46" s="163" t="s">
        <v>160</v>
      </c>
      <c r="J46" s="160">
        <v>5</v>
      </c>
      <c r="K46" s="169"/>
    </row>
    <row r="47" spans="1:11" s="147" customFormat="1" ht="20.25">
      <c r="A47" s="160">
        <f t="shared" si="2"/>
        <v>35</v>
      </c>
      <c r="B47" s="167">
        <v>4910120063</v>
      </c>
      <c r="C47" s="147" t="s">
        <v>161</v>
      </c>
      <c r="D47" s="162" t="s">
        <v>162</v>
      </c>
      <c r="E47" s="163" t="s">
        <v>163</v>
      </c>
      <c r="F47" s="166" t="s">
        <v>27</v>
      </c>
      <c r="G47" s="163" t="s">
        <v>140</v>
      </c>
      <c r="H47" s="166" t="s">
        <v>29</v>
      </c>
      <c r="I47" s="163"/>
      <c r="J47" s="160"/>
      <c r="K47" s="169"/>
    </row>
    <row r="48" spans="1:11" s="147" customFormat="1" ht="20.25">
      <c r="A48" s="160">
        <f t="shared" si="2"/>
        <v>36</v>
      </c>
      <c r="B48" s="167">
        <v>4910121066</v>
      </c>
      <c r="C48" s="147" t="s">
        <v>164</v>
      </c>
      <c r="D48" s="162" t="s">
        <v>165</v>
      </c>
      <c r="E48" s="163" t="s">
        <v>158</v>
      </c>
      <c r="F48" s="166" t="s">
        <v>109</v>
      </c>
      <c r="G48" s="163" t="s">
        <v>159</v>
      </c>
      <c r="H48" s="166" t="s">
        <v>29</v>
      </c>
      <c r="I48" s="163" t="s">
        <v>160</v>
      </c>
      <c r="J48" s="160">
        <v>5</v>
      </c>
      <c r="K48" s="169"/>
    </row>
    <row r="49" spans="1:11" s="147" customFormat="1" ht="21">
      <c r="A49" s="160"/>
      <c r="B49" s="167"/>
      <c r="C49" s="168" t="s">
        <v>166</v>
      </c>
      <c r="D49" s="162"/>
      <c r="E49" s="163"/>
      <c r="F49" s="166"/>
      <c r="G49" s="163"/>
      <c r="H49" s="166"/>
      <c r="I49" s="163"/>
      <c r="J49" s="160"/>
      <c r="K49" s="169"/>
    </row>
    <row r="50" spans="1:11" s="147" customFormat="1" ht="20.25">
      <c r="A50" s="160">
        <f>A48+1</f>
        <v>37</v>
      </c>
      <c r="B50" s="167">
        <v>4812017</v>
      </c>
      <c r="C50" s="147" t="s">
        <v>167</v>
      </c>
      <c r="D50" s="162" t="s">
        <v>168</v>
      </c>
      <c r="E50" s="163" t="s">
        <v>169</v>
      </c>
      <c r="F50" s="166" t="s">
        <v>109</v>
      </c>
      <c r="G50" s="163" t="s">
        <v>54</v>
      </c>
      <c r="H50" s="166" t="s">
        <v>29</v>
      </c>
      <c r="I50" s="163" t="s">
        <v>30</v>
      </c>
      <c r="J50" s="160">
        <v>1</v>
      </c>
      <c r="K50" s="169"/>
    </row>
    <row r="51" spans="1:11" s="147" customFormat="1" ht="20.25">
      <c r="A51" s="160">
        <f>A50+1</f>
        <v>38</v>
      </c>
      <c r="B51" s="167">
        <v>4910121035</v>
      </c>
      <c r="C51" s="147" t="s">
        <v>170</v>
      </c>
      <c r="D51" s="162" t="s">
        <v>171</v>
      </c>
      <c r="E51" s="163" t="s">
        <v>172</v>
      </c>
      <c r="F51" s="166" t="s">
        <v>109</v>
      </c>
      <c r="G51" s="163" t="s">
        <v>58</v>
      </c>
      <c r="H51" s="166" t="s">
        <v>59</v>
      </c>
      <c r="I51" s="163" t="s">
        <v>160</v>
      </c>
      <c r="J51" s="160">
        <v>4</v>
      </c>
      <c r="K51" s="169"/>
    </row>
    <row r="52" spans="1:11" s="147" customFormat="1" ht="20.25">
      <c r="A52" s="160">
        <f>A51+1</f>
        <v>39</v>
      </c>
      <c r="B52" s="167">
        <v>4910120100</v>
      </c>
      <c r="C52" s="147" t="s">
        <v>173</v>
      </c>
      <c r="D52" s="162" t="s">
        <v>174</v>
      </c>
      <c r="E52" s="163" t="s">
        <v>175</v>
      </c>
      <c r="F52" s="166" t="s">
        <v>27</v>
      </c>
      <c r="G52" s="163" t="s">
        <v>58</v>
      </c>
      <c r="H52" s="166" t="s">
        <v>59</v>
      </c>
      <c r="I52" s="163"/>
      <c r="J52" s="160"/>
      <c r="K52" s="169"/>
    </row>
    <row r="53" spans="1:11" s="147" customFormat="1" ht="20.25">
      <c r="A53" s="160">
        <f>A52+1</f>
        <v>40</v>
      </c>
      <c r="B53" s="167">
        <v>5010120097</v>
      </c>
      <c r="C53" s="147" t="s">
        <v>176</v>
      </c>
      <c r="D53" s="162" t="s">
        <v>177</v>
      </c>
      <c r="E53" s="163" t="s">
        <v>45</v>
      </c>
      <c r="F53" s="166" t="s">
        <v>27</v>
      </c>
      <c r="G53" s="163" t="s">
        <v>77</v>
      </c>
      <c r="H53" s="166" t="s">
        <v>29</v>
      </c>
      <c r="I53" s="163"/>
      <c r="J53" s="160"/>
      <c r="K53" s="169"/>
    </row>
    <row r="54" spans="1:11" s="147" customFormat="1" ht="21">
      <c r="A54" s="160"/>
      <c r="B54" s="167"/>
      <c r="C54" s="168" t="s">
        <v>178</v>
      </c>
      <c r="D54" s="162"/>
      <c r="E54" s="163"/>
      <c r="F54" s="166"/>
      <c r="G54" s="163"/>
      <c r="H54" s="166"/>
      <c r="I54" s="163"/>
      <c r="J54" s="160"/>
      <c r="K54" s="169"/>
    </row>
    <row r="55" spans="1:11" s="147" customFormat="1" ht="20.25">
      <c r="A55" s="160">
        <f>A53+1</f>
        <v>41</v>
      </c>
      <c r="B55" s="167">
        <v>4812047</v>
      </c>
      <c r="C55" s="147" t="s">
        <v>179</v>
      </c>
      <c r="D55" s="162" t="s">
        <v>180</v>
      </c>
      <c r="E55" s="163" t="s">
        <v>76</v>
      </c>
      <c r="F55" s="166" t="s">
        <v>27</v>
      </c>
      <c r="G55" s="163" t="s">
        <v>93</v>
      </c>
      <c r="H55" s="166" t="s">
        <v>29</v>
      </c>
      <c r="I55" s="163"/>
      <c r="J55" s="160"/>
      <c r="K55" s="169"/>
    </row>
    <row r="56" spans="1:11" s="147" customFormat="1" ht="20.25">
      <c r="A56" s="160">
        <f>A55+1</f>
        <v>42</v>
      </c>
      <c r="B56" s="167">
        <v>4812079</v>
      </c>
      <c r="C56" s="147" t="s">
        <v>181</v>
      </c>
      <c r="D56" s="162" t="s">
        <v>182</v>
      </c>
      <c r="E56" s="163" t="s">
        <v>183</v>
      </c>
      <c r="F56" s="166" t="s">
        <v>27</v>
      </c>
      <c r="G56" s="163" t="s">
        <v>184</v>
      </c>
      <c r="H56" s="166" t="s">
        <v>29</v>
      </c>
      <c r="I56" s="163"/>
      <c r="J56" s="160"/>
      <c r="K56" s="169"/>
    </row>
    <row r="57" spans="1:11" s="147" customFormat="1" ht="20.25">
      <c r="A57" s="160">
        <f>A56+1</f>
        <v>43</v>
      </c>
      <c r="B57" s="167">
        <v>4812101</v>
      </c>
      <c r="C57" s="147" t="s">
        <v>185</v>
      </c>
      <c r="D57" s="162" t="s">
        <v>186</v>
      </c>
      <c r="E57" s="163" t="s">
        <v>68</v>
      </c>
      <c r="F57" s="166" t="s">
        <v>27</v>
      </c>
      <c r="G57" s="163" t="s">
        <v>77</v>
      </c>
      <c r="H57" s="166" t="s">
        <v>29</v>
      </c>
      <c r="I57" s="163"/>
      <c r="J57" s="160"/>
      <c r="K57" s="169"/>
    </row>
    <row r="58" spans="1:11" s="147" customFormat="1" ht="20.25">
      <c r="A58" s="160">
        <f>A57+1</f>
        <v>44</v>
      </c>
      <c r="B58" s="167">
        <v>4812117</v>
      </c>
      <c r="C58" s="147" t="s">
        <v>187</v>
      </c>
      <c r="D58" s="162" t="s">
        <v>188</v>
      </c>
      <c r="E58" s="163" t="s">
        <v>92</v>
      </c>
      <c r="F58" s="166" t="s">
        <v>27</v>
      </c>
      <c r="G58" s="163" t="s">
        <v>64</v>
      </c>
      <c r="H58" s="166" t="s">
        <v>29</v>
      </c>
      <c r="I58" s="163"/>
      <c r="J58" s="160"/>
      <c r="K58" s="169"/>
    </row>
    <row r="59" spans="1:11" s="147" customFormat="1" ht="20.25">
      <c r="A59" s="160">
        <f>A58+1</f>
        <v>45</v>
      </c>
      <c r="B59" s="167">
        <v>4910120045</v>
      </c>
      <c r="C59" s="147" t="s">
        <v>189</v>
      </c>
      <c r="D59" s="162" t="s">
        <v>190</v>
      </c>
      <c r="E59" s="163" t="s">
        <v>83</v>
      </c>
      <c r="F59" s="166" t="s">
        <v>27</v>
      </c>
      <c r="G59" s="163" t="s">
        <v>105</v>
      </c>
      <c r="H59" s="166" t="s">
        <v>29</v>
      </c>
      <c r="I59" s="163"/>
      <c r="J59" s="160"/>
      <c r="K59" s="169"/>
    </row>
    <row r="60" spans="1:11" s="147" customFormat="1" ht="20.25">
      <c r="A60" s="160">
        <f>A59+1</f>
        <v>46</v>
      </c>
      <c r="B60" s="167">
        <v>4910121065</v>
      </c>
      <c r="C60" s="147" t="s">
        <v>191</v>
      </c>
      <c r="D60" s="162" t="s">
        <v>192</v>
      </c>
      <c r="E60" s="163" t="s">
        <v>193</v>
      </c>
      <c r="F60" s="166" t="s">
        <v>109</v>
      </c>
      <c r="G60" s="163" t="s">
        <v>64</v>
      </c>
      <c r="H60" s="166" t="s">
        <v>29</v>
      </c>
      <c r="I60" s="163" t="s">
        <v>160</v>
      </c>
      <c r="J60" s="160">
        <v>6</v>
      </c>
      <c r="K60" s="169"/>
    </row>
    <row r="61" spans="1:11" s="147" customFormat="1" ht="21">
      <c r="A61" s="160"/>
      <c r="B61" s="167"/>
      <c r="C61" s="168" t="s">
        <v>2</v>
      </c>
      <c r="D61" s="162"/>
      <c r="E61" s="163"/>
      <c r="F61" s="166"/>
      <c r="G61" s="163"/>
      <c r="H61" s="166"/>
      <c r="I61" s="163"/>
      <c r="J61" s="160"/>
      <c r="K61" s="169"/>
    </row>
    <row r="62" spans="1:11" s="147" customFormat="1" ht="20.25">
      <c r="A62" s="160">
        <f>A60+1</f>
        <v>47</v>
      </c>
      <c r="B62" s="167">
        <v>4812541</v>
      </c>
      <c r="C62" s="147" t="s">
        <v>194</v>
      </c>
      <c r="D62" s="162" t="s">
        <v>195</v>
      </c>
      <c r="E62" s="163" t="s">
        <v>45</v>
      </c>
      <c r="F62" s="166" t="s">
        <v>27</v>
      </c>
      <c r="G62" s="163" t="s">
        <v>196</v>
      </c>
      <c r="H62" s="166" t="s">
        <v>29</v>
      </c>
      <c r="I62" s="163"/>
      <c r="J62" s="160"/>
      <c r="K62" s="169"/>
    </row>
    <row r="63" spans="1:11" s="147" customFormat="1" ht="20.25">
      <c r="A63" s="160">
        <f aca="true" t="shared" si="3" ref="A63:A75">A62+1</f>
        <v>48</v>
      </c>
      <c r="B63" s="167">
        <v>4812544</v>
      </c>
      <c r="C63" s="147" t="s">
        <v>197</v>
      </c>
      <c r="D63" s="162" t="s">
        <v>198</v>
      </c>
      <c r="E63" s="163" t="s">
        <v>199</v>
      </c>
      <c r="F63" s="166" t="s">
        <v>27</v>
      </c>
      <c r="G63" s="163" t="s">
        <v>64</v>
      </c>
      <c r="H63" s="166" t="s">
        <v>200</v>
      </c>
      <c r="I63" s="163"/>
      <c r="J63" s="160"/>
      <c r="K63" s="169"/>
    </row>
    <row r="64" spans="1:11" s="147" customFormat="1" ht="20.25">
      <c r="A64" s="160">
        <f t="shared" si="3"/>
        <v>49</v>
      </c>
      <c r="B64" s="167">
        <v>4812558</v>
      </c>
      <c r="C64" s="147" t="s">
        <v>201</v>
      </c>
      <c r="D64" s="162" t="s">
        <v>202</v>
      </c>
      <c r="E64" s="163" t="s">
        <v>92</v>
      </c>
      <c r="F64" s="166" t="s">
        <v>27</v>
      </c>
      <c r="G64" s="163" t="s">
        <v>203</v>
      </c>
      <c r="H64" s="166" t="s">
        <v>200</v>
      </c>
      <c r="I64" s="163"/>
      <c r="J64" s="160"/>
      <c r="K64" s="169"/>
    </row>
    <row r="65" spans="1:11" s="147" customFormat="1" ht="20.25">
      <c r="A65" s="160">
        <f t="shared" si="3"/>
        <v>50</v>
      </c>
      <c r="B65" s="170">
        <v>4910121006</v>
      </c>
      <c r="C65" s="147" t="s">
        <v>204</v>
      </c>
      <c r="D65" s="162" t="s">
        <v>205</v>
      </c>
      <c r="E65" s="163" t="s">
        <v>206</v>
      </c>
      <c r="F65" s="166" t="s">
        <v>109</v>
      </c>
      <c r="G65" s="163" t="s">
        <v>77</v>
      </c>
      <c r="H65" s="166" t="s">
        <v>29</v>
      </c>
      <c r="I65" s="163" t="s">
        <v>160</v>
      </c>
      <c r="J65" s="160">
        <v>5</v>
      </c>
      <c r="K65" s="169"/>
    </row>
    <row r="66" spans="1:11" s="147" customFormat="1" ht="20.25">
      <c r="A66" s="160">
        <f t="shared" si="3"/>
        <v>51</v>
      </c>
      <c r="B66" s="170">
        <v>4910121008</v>
      </c>
      <c r="C66" s="147" t="s">
        <v>207</v>
      </c>
      <c r="D66" s="162" t="s">
        <v>208</v>
      </c>
      <c r="E66" s="163" t="s">
        <v>209</v>
      </c>
      <c r="F66" s="166" t="s">
        <v>27</v>
      </c>
      <c r="G66" s="163" t="s">
        <v>210</v>
      </c>
      <c r="H66" s="166" t="s">
        <v>200</v>
      </c>
      <c r="I66" s="163"/>
      <c r="J66" s="160"/>
      <c r="K66" s="169"/>
    </row>
    <row r="67" spans="1:11" s="147" customFormat="1" ht="20.25">
      <c r="A67" s="160">
        <f t="shared" si="3"/>
        <v>52</v>
      </c>
      <c r="B67" s="170">
        <v>5010121026</v>
      </c>
      <c r="C67" s="147" t="s">
        <v>211</v>
      </c>
      <c r="D67" s="162" t="s">
        <v>212</v>
      </c>
      <c r="E67" s="163" t="s">
        <v>213</v>
      </c>
      <c r="F67" s="166" t="s">
        <v>27</v>
      </c>
      <c r="G67" s="163" t="s">
        <v>214</v>
      </c>
      <c r="H67" s="166" t="s">
        <v>29</v>
      </c>
      <c r="I67" s="163"/>
      <c r="J67" s="160"/>
      <c r="K67" s="169"/>
    </row>
    <row r="68" spans="1:11" s="147" customFormat="1" ht="20.25">
      <c r="A68" s="160">
        <f t="shared" si="3"/>
        <v>53</v>
      </c>
      <c r="B68" s="170">
        <v>4910121032</v>
      </c>
      <c r="C68" s="147" t="s">
        <v>215</v>
      </c>
      <c r="D68" s="162" t="s">
        <v>216</v>
      </c>
      <c r="E68" s="163" t="s">
        <v>217</v>
      </c>
      <c r="F68" s="166" t="s">
        <v>27</v>
      </c>
      <c r="G68" s="163" t="s">
        <v>218</v>
      </c>
      <c r="H68" s="166" t="s">
        <v>200</v>
      </c>
      <c r="I68" s="163"/>
      <c r="J68" s="160"/>
      <c r="K68" s="169"/>
    </row>
    <row r="69" spans="1:11" s="147" customFormat="1" ht="20.25">
      <c r="A69" s="160">
        <f t="shared" si="3"/>
        <v>54</v>
      </c>
      <c r="B69" s="170">
        <v>4910121035</v>
      </c>
      <c r="C69" s="147" t="s">
        <v>219</v>
      </c>
      <c r="D69" s="162" t="s">
        <v>220</v>
      </c>
      <c r="E69" s="163" t="s">
        <v>221</v>
      </c>
      <c r="F69" s="166" t="s">
        <v>27</v>
      </c>
      <c r="G69" s="163" t="s">
        <v>203</v>
      </c>
      <c r="H69" s="166" t="s">
        <v>200</v>
      </c>
      <c r="I69" s="163"/>
      <c r="J69" s="160"/>
      <c r="K69" s="169"/>
    </row>
    <row r="70" spans="1:11" s="147" customFormat="1" ht="20.25">
      <c r="A70" s="160">
        <f t="shared" si="3"/>
        <v>55</v>
      </c>
      <c r="B70" s="170">
        <v>4910121050</v>
      </c>
      <c r="C70" s="147" t="s">
        <v>222</v>
      </c>
      <c r="D70" s="162" t="s">
        <v>223</v>
      </c>
      <c r="E70" s="163" t="s">
        <v>224</v>
      </c>
      <c r="F70" s="166" t="s">
        <v>109</v>
      </c>
      <c r="G70" s="163" t="s">
        <v>225</v>
      </c>
      <c r="H70" s="166" t="s">
        <v>200</v>
      </c>
      <c r="I70" s="163" t="s">
        <v>160</v>
      </c>
      <c r="J70" s="160">
        <v>5</v>
      </c>
      <c r="K70" s="169"/>
    </row>
    <row r="71" spans="1:11" s="147" customFormat="1" ht="20.25">
      <c r="A71" s="160">
        <f t="shared" si="3"/>
        <v>56</v>
      </c>
      <c r="B71" s="170">
        <v>4910121051</v>
      </c>
      <c r="C71" s="147" t="s">
        <v>226</v>
      </c>
      <c r="D71" s="162" t="s">
        <v>227</v>
      </c>
      <c r="E71" s="163" t="s">
        <v>193</v>
      </c>
      <c r="F71" s="166" t="s">
        <v>109</v>
      </c>
      <c r="G71" s="163" t="s">
        <v>35</v>
      </c>
      <c r="H71" s="166" t="s">
        <v>200</v>
      </c>
      <c r="I71" s="163" t="s">
        <v>160</v>
      </c>
      <c r="J71" s="160">
        <v>6</v>
      </c>
      <c r="K71" s="169"/>
    </row>
    <row r="72" spans="1:11" s="147" customFormat="1" ht="20.25">
      <c r="A72" s="160">
        <f t="shared" si="3"/>
        <v>57</v>
      </c>
      <c r="B72" s="170">
        <v>5010121052</v>
      </c>
      <c r="C72" s="147" t="s">
        <v>228</v>
      </c>
      <c r="D72" s="162" t="s">
        <v>229</v>
      </c>
      <c r="E72" s="163" t="s">
        <v>230</v>
      </c>
      <c r="F72" s="166" t="s">
        <v>27</v>
      </c>
      <c r="G72" s="163" t="s">
        <v>231</v>
      </c>
      <c r="H72" s="166" t="s">
        <v>200</v>
      </c>
      <c r="I72" s="163"/>
      <c r="J72" s="160"/>
      <c r="K72" s="169"/>
    </row>
    <row r="73" spans="1:11" s="147" customFormat="1" ht="20.25">
      <c r="A73" s="160">
        <f t="shared" si="3"/>
        <v>58</v>
      </c>
      <c r="B73" s="170">
        <v>5010121068</v>
      </c>
      <c r="C73" s="147" t="s">
        <v>232</v>
      </c>
      <c r="D73" s="162" t="s">
        <v>233</v>
      </c>
      <c r="E73" s="163" t="s">
        <v>234</v>
      </c>
      <c r="F73" s="166" t="s">
        <v>27</v>
      </c>
      <c r="G73" s="163" t="s">
        <v>131</v>
      </c>
      <c r="H73" s="166" t="s">
        <v>200</v>
      </c>
      <c r="I73" s="163"/>
      <c r="J73" s="160"/>
      <c r="K73" s="169"/>
    </row>
    <row r="74" spans="1:11" s="147" customFormat="1" ht="20.25">
      <c r="A74" s="160">
        <f t="shared" si="3"/>
        <v>59</v>
      </c>
      <c r="B74" s="170">
        <v>5010121115</v>
      </c>
      <c r="C74" s="147" t="s">
        <v>235</v>
      </c>
      <c r="D74" s="162" t="s">
        <v>236</v>
      </c>
      <c r="E74" s="163" t="s">
        <v>83</v>
      </c>
      <c r="F74" s="166" t="s">
        <v>27</v>
      </c>
      <c r="G74" s="163" t="s">
        <v>237</v>
      </c>
      <c r="H74" s="166" t="s">
        <v>200</v>
      </c>
      <c r="I74" s="163"/>
      <c r="J74" s="160"/>
      <c r="K74" s="169"/>
    </row>
    <row r="75" spans="1:11" s="147" customFormat="1" ht="20.25">
      <c r="A75" s="160">
        <f t="shared" si="3"/>
        <v>60</v>
      </c>
      <c r="B75" s="170">
        <v>5010121119</v>
      </c>
      <c r="C75" s="147" t="s">
        <v>238</v>
      </c>
      <c r="D75" s="162" t="s">
        <v>239</v>
      </c>
      <c r="E75" s="163" t="s">
        <v>240</v>
      </c>
      <c r="F75" s="166" t="s">
        <v>27</v>
      </c>
      <c r="G75" s="163" t="s">
        <v>97</v>
      </c>
      <c r="H75" s="166" t="s">
        <v>200</v>
      </c>
      <c r="I75" s="163"/>
      <c r="J75" s="160"/>
      <c r="K75" s="169"/>
    </row>
    <row r="76" spans="1:11" s="147" customFormat="1" ht="21">
      <c r="A76" s="160"/>
      <c r="B76" s="167"/>
      <c r="C76" s="168" t="s">
        <v>241</v>
      </c>
      <c r="D76" s="162"/>
      <c r="E76" s="163"/>
      <c r="F76" s="166"/>
      <c r="G76" s="163"/>
      <c r="H76" s="166"/>
      <c r="I76" s="163"/>
      <c r="J76" s="160"/>
      <c r="K76" s="169"/>
    </row>
    <row r="77" spans="1:11" s="147" customFormat="1" ht="20.25">
      <c r="A77" s="160">
        <f>A75+1</f>
        <v>61</v>
      </c>
      <c r="B77" s="167">
        <v>4504045</v>
      </c>
      <c r="C77" s="147" t="s">
        <v>242</v>
      </c>
      <c r="D77" s="162" t="s">
        <v>243</v>
      </c>
      <c r="E77" s="163" t="s">
        <v>244</v>
      </c>
      <c r="F77" s="166" t="s">
        <v>27</v>
      </c>
      <c r="G77" s="163" t="s">
        <v>28</v>
      </c>
      <c r="H77" s="166" t="s">
        <v>29</v>
      </c>
      <c r="I77" s="163"/>
      <c r="J77" s="160"/>
      <c r="K77" s="169"/>
    </row>
    <row r="78" spans="1:11" s="147" customFormat="1" ht="20.25">
      <c r="A78" s="160">
        <f aca="true" t="shared" si="4" ref="A78:A109">A77+1</f>
        <v>62</v>
      </c>
      <c r="B78" s="167">
        <v>4604012</v>
      </c>
      <c r="C78" s="147" t="s">
        <v>245</v>
      </c>
      <c r="D78" s="162" t="s">
        <v>246</v>
      </c>
      <c r="E78" s="163" t="s">
        <v>53</v>
      </c>
      <c r="F78" s="166" t="s">
        <v>27</v>
      </c>
      <c r="G78" s="163" t="s">
        <v>247</v>
      </c>
      <c r="H78" s="166" t="s">
        <v>200</v>
      </c>
      <c r="I78" s="163"/>
      <c r="J78" s="160"/>
      <c r="K78" s="169"/>
    </row>
    <row r="79" spans="1:11" s="147" customFormat="1" ht="20.25">
      <c r="A79" s="160">
        <f t="shared" si="4"/>
        <v>63</v>
      </c>
      <c r="B79" s="167">
        <v>4604035</v>
      </c>
      <c r="C79" s="147" t="s">
        <v>248</v>
      </c>
      <c r="D79" s="162" t="s">
        <v>249</v>
      </c>
      <c r="E79" s="163" t="s">
        <v>250</v>
      </c>
      <c r="F79" s="166" t="s">
        <v>27</v>
      </c>
      <c r="G79" s="163" t="s">
        <v>251</v>
      </c>
      <c r="H79" s="166" t="s">
        <v>200</v>
      </c>
      <c r="I79" s="163"/>
      <c r="J79" s="160"/>
      <c r="K79" s="169"/>
    </row>
    <row r="80" spans="1:11" s="147" customFormat="1" ht="20.25">
      <c r="A80" s="160">
        <f t="shared" si="4"/>
        <v>64</v>
      </c>
      <c r="B80" s="167">
        <v>4704011</v>
      </c>
      <c r="C80" s="147" t="s">
        <v>252</v>
      </c>
      <c r="D80" s="162" t="s">
        <v>253</v>
      </c>
      <c r="E80" s="163" t="s">
        <v>53</v>
      </c>
      <c r="F80" s="166" t="s">
        <v>27</v>
      </c>
      <c r="G80" s="163" t="s">
        <v>254</v>
      </c>
      <c r="H80" s="166" t="s">
        <v>200</v>
      </c>
      <c r="I80" s="163"/>
      <c r="J80" s="160"/>
      <c r="K80" s="169"/>
    </row>
    <row r="81" spans="1:11" s="147" customFormat="1" ht="20.25">
      <c r="A81" s="160">
        <f t="shared" si="4"/>
        <v>65</v>
      </c>
      <c r="B81" s="167">
        <v>4704044</v>
      </c>
      <c r="C81" s="147" t="s">
        <v>255</v>
      </c>
      <c r="D81" s="162" t="s">
        <v>256</v>
      </c>
      <c r="E81" s="163" t="s">
        <v>257</v>
      </c>
      <c r="F81" s="166" t="s">
        <v>27</v>
      </c>
      <c r="G81" s="163" t="s">
        <v>247</v>
      </c>
      <c r="H81" s="166" t="s">
        <v>200</v>
      </c>
      <c r="I81" s="163"/>
      <c r="J81" s="160"/>
      <c r="K81" s="169"/>
    </row>
    <row r="82" spans="1:11" s="147" customFormat="1" ht="20.25">
      <c r="A82" s="160">
        <f t="shared" si="4"/>
        <v>66</v>
      </c>
      <c r="B82" s="167">
        <v>4804012</v>
      </c>
      <c r="C82" s="147" t="s">
        <v>258</v>
      </c>
      <c r="D82" s="162" t="s">
        <v>259</v>
      </c>
      <c r="E82" s="163" t="s">
        <v>260</v>
      </c>
      <c r="F82" s="166" t="s">
        <v>27</v>
      </c>
      <c r="G82" s="163" t="s">
        <v>261</v>
      </c>
      <c r="H82" s="166" t="s">
        <v>200</v>
      </c>
      <c r="I82" s="163"/>
      <c r="J82" s="160"/>
      <c r="K82" s="169"/>
    </row>
    <row r="83" spans="1:11" s="147" customFormat="1" ht="20.25">
      <c r="A83" s="160">
        <f t="shared" si="4"/>
        <v>67</v>
      </c>
      <c r="B83" s="167">
        <v>4804025</v>
      </c>
      <c r="C83" s="147" t="s">
        <v>262</v>
      </c>
      <c r="D83" s="162" t="s">
        <v>263</v>
      </c>
      <c r="E83" s="163" t="s">
        <v>134</v>
      </c>
      <c r="F83" s="166" t="s">
        <v>27</v>
      </c>
      <c r="G83" s="163" t="s">
        <v>135</v>
      </c>
      <c r="H83" s="166" t="s">
        <v>200</v>
      </c>
      <c r="I83" s="163"/>
      <c r="J83" s="160"/>
      <c r="K83" s="169"/>
    </row>
    <row r="84" spans="1:11" s="147" customFormat="1" ht="20.25">
      <c r="A84" s="160">
        <f t="shared" si="4"/>
        <v>68</v>
      </c>
      <c r="B84" s="167">
        <v>4804027</v>
      </c>
      <c r="C84" s="147" t="s">
        <v>264</v>
      </c>
      <c r="D84" s="162" t="s">
        <v>265</v>
      </c>
      <c r="E84" s="163" t="s">
        <v>68</v>
      </c>
      <c r="F84" s="166" t="s">
        <v>27</v>
      </c>
      <c r="G84" s="163" t="s">
        <v>140</v>
      </c>
      <c r="H84" s="166" t="s">
        <v>200</v>
      </c>
      <c r="I84" s="163"/>
      <c r="J84" s="160"/>
      <c r="K84" s="169"/>
    </row>
    <row r="85" spans="1:11" s="147" customFormat="1" ht="20.25">
      <c r="A85" s="160">
        <f t="shared" si="4"/>
        <v>69</v>
      </c>
      <c r="B85" s="167">
        <v>4804031</v>
      </c>
      <c r="C85" s="147" t="s">
        <v>266</v>
      </c>
      <c r="D85" s="162" t="s">
        <v>267</v>
      </c>
      <c r="E85" s="163" t="s">
        <v>206</v>
      </c>
      <c r="F85" s="166" t="s">
        <v>109</v>
      </c>
      <c r="G85" s="163" t="s">
        <v>268</v>
      </c>
      <c r="H85" s="166" t="s">
        <v>200</v>
      </c>
      <c r="I85" s="163" t="s">
        <v>30</v>
      </c>
      <c r="J85" s="171">
        <v>5</v>
      </c>
      <c r="K85" s="169"/>
    </row>
    <row r="86" spans="1:11" s="147" customFormat="1" ht="20.25">
      <c r="A86" s="160">
        <f t="shared" si="4"/>
        <v>70</v>
      </c>
      <c r="B86" s="167">
        <v>4804040</v>
      </c>
      <c r="C86" s="147" t="s">
        <v>269</v>
      </c>
      <c r="D86" s="162" t="s">
        <v>270</v>
      </c>
      <c r="E86" s="163" t="s">
        <v>257</v>
      </c>
      <c r="F86" s="166" t="s">
        <v>27</v>
      </c>
      <c r="G86" s="163" t="s">
        <v>152</v>
      </c>
      <c r="H86" s="166" t="s">
        <v>200</v>
      </c>
      <c r="I86" s="163"/>
      <c r="J86" s="160"/>
      <c r="K86" s="169"/>
    </row>
    <row r="87" spans="1:11" s="147" customFormat="1" ht="20.25">
      <c r="A87" s="160">
        <f t="shared" si="4"/>
        <v>71</v>
      </c>
      <c r="B87" s="167">
        <v>4804041</v>
      </c>
      <c r="C87" s="147" t="s">
        <v>271</v>
      </c>
      <c r="D87" s="162" t="s">
        <v>272</v>
      </c>
      <c r="E87" s="163" t="s">
        <v>250</v>
      </c>
      <c r="F87" s="166" t="s">
        <v>27</v>
      </c>
      <c r="G87" s="163" t="s">
        <v>184</v>
      </c>
      <c r="H87" s="166" t="s">
        <v>200</v>
      </c>
      <c r="I87" s="163"/>
      <c r="J87" s="160"/>
      <c r="K87" s="169"/>
    </row>
    <row r="88" spans="1:11" s="147" customFormat="1" ht="20.25">
      <c r="A88" s="160">
        <f t="shared" si="4"/>
        <v>72</v>
      </c>
      <c r="B88" s="167">
        <v>4804043</v>
      </c>
      <c r="C88" s="147" t="s">
        <v>273</v>
      </c>
      <c r="D88" s="162" t="s">
        <v>274</v>
      </c>
      <c r="E88" s="163" t="s">
        <v>275</v>
      </c>
      <c r="F88" s="166" t="s">
        <v>27</v>
      </c>
      <c r="G88" s="163" t="s">
        <v>276</v>
      </c>
      <c r="H88" s="166" t="s">
        <v>200</v>
      </c>
      <c r="I88" s="163"/>
      <c r="J88" s="160"/>
      <c r="K88" s="169"/>
    </row>
    <row r="89" spans="1:11" s="147" customFormat="1" ht="20.25">
      <c r="A89" s="160">
        <f t="shared" si="4"/>
        <v>73</v>
      </c>
      <c r="B89" s="167">
        <v>4804047</v>
      </c>
      <c r="C89" s="147" t="s">
        <v>277</v>
      </c>
      <c r="D89" s="162" t="s">
        <v>278</v>
      </c>
      <c r="E89" s="163" t="s">
        <v>279</v>
      </c>
      <c r="F89" s="166" t="s">
        <v>27</v>
      </c>
      <c r="G89" s="163" t="s">
        <v>28</v>
      </c>
      <c r="H89" s="166" t="s">
        <v>29</v>
      </c>
      <c r="I89" s="163"/>
      <c r="J89" s="160"/>
      <c r="K89" s="169"/>
    </row>
    <row r="90" spans="1:11" s="147" customFormat="1" ht="20.25">
      <c r="A90" s="160">
        <f t="shared" si="4"/>
        <v>74</v>
      </c>
      <c r="B90" s="167">
        <v>4804064</v>
      </c>
      <c r="C90" s="147" t="s">
        <v>280</v>
      </c>
      <c r="D90" s="162" t="s">
        <v>281</v>
      </c>
      <c r="E90" s="163" t="s">
        <v>282</v>
      </c>
      <c r="F90" s="166" t="s">
        <v>27</v>
      </c>
      <c r="G90" s="163" t="s">
        <v>184</v>
      </c>
      <c r="H90" s="166" t="s">
        <v>200</v>
      </c>
      <c r="I90" s="163"/>
      <c r="J90" s="160"/>
      <c r="K90" s="169"/>
    </row>
    <row r="91" spans="1:11" s="147" customFormat="1" ht="20.25">
      <c r="A91" s="160">
        <f t="shared" si="4"/>
        <v>75</v>
      </c>
      <c r="B91" s="167">
        <v>4804066</v>
      </c>
      <c r="C91" s="147" t="s">
        <v>283</v>
      </c>
      <c r="D91" s="162" t="s">
        <v>284</v>
      </c>
      <c r="E91" s="163" t="s">
        <v>285</v>
      </c>
      <c r="F91" s="166" t="s">
        <v>27</v>
      </c>
      <c r="G91" s="163" t="s">
        <v>184</v>
      </c>
      <c r="H91" s="166" t="s">
        <v>200</v>
      </c>
      <c r="I91" s="163"/>
      <c r="J91" s="160"/>
      <c r="K91" s="169"/>
    </row>
    <row r="92" spans="1:11" s="147" customFormat="1" ht="20.25">
      <c r="A92" s="160">
        <f t="shared" si="4"/>
        <v>76</v>
      </c>
      <c r="B92" s="167">
        <v>4804067</v>
      </c>
      <c r="C92" s="147" t="s">
        <v>286</v>
      </c>
      <c r="D92" s="162" t="s">
        <v>287</v>
      </c>
      <c r="E92" s="163" t="s">
        <v>250</v>
      </c>
      <c r="F92" s="166" t="s">
        <v>27</v>
      </c>
      <c r="G92" s="163" t="s">
        <v>288</v>
      </c>
      <c r="H92" s="166" t="s">
        <v>200</v>
      </c>
      <c r="I92" s="163"/>
      <c r="J92" s="160"/>
      <c r="K92" s="169"/>
    </row>
    <row r="93" spans="1:11" s="147" customFormat="1" ht="20.25">
      <c r="A93" s="160">
        <f t="shared" si="4"/>
        <v>77</v>
      </c>
      <c r="B93" s="167">
        <v>4804072</v>
      </c>
      <c r="C93" s="147" t="s">
        <v>289</v>
      </c>
      <c r="D93" s="162" t="s">
        <v>290</v>
      </c>
      <c r="E93" s="163" t="s">
        <v>257</v>
      </c>
      <c r="F93" s="166" t="s">
        <v>27</v>
      </c>
      <c r="G93" s="163" t="s">
        <v>291</v>
      </c>
      <c r="H93" s="166" t="s">
        <v>200</v>
      </c>
      <c r="I93" s="163"/>
      <c r="J93" s="160"/>
      <c r="K93" s="169"/>
    </row>
    <row r="94" spans="1:11" s="147" customFormat="1" ht="20.25">
      <c r="A94" s="160">
        <f t="shared" si="4"/>
        <v>78</v>
      </c>
      <c r="B94" s="167">
        <v>4804081</v>
      </c>
      <c r="C94" s="147" t="s">
        <v>292</v>
      </c>
      <c r="D94" s="162" t="s">
        <v>293</v>
      </c>
      <c r="E94" s="163" t="s">
        <v>294</v>
      </c>
      <c r="F94" s="166" t="s">
        <v>109</v>
      </c>
      <c r="G94" s="163" t="s">
        <v>295</v>
      </c>
      <c r="H94" s="166" t="s">
        <v>200</v>
      </c>
      <c r="I94" s="163" t="s">
        <v>30</v>
      </c>
      <c r="J94" s="171">
        <v>5</v>
      </c>
      <c r="K94" s="169"/>
    </row>
    <row r="95" spans="1:11" s="147" customFormat="1" ht="20.25">
      <c r="A95" s="160">
        <f t="shared" si="4"/>
        <v>79</v>
      </c>
      <c r="B95" s="167">
        <v>4910021003</v>
      </c>
      <c r="C95" s="147" t="s">
        <v>296</v>
      </c>
      <c r="D95" s="162" t="s">
        <v>297</v>
      </c>
      <c r="E95" s="163" t="s">
        <v>298</v>
      </c>
      <c r="F95" s="166" t="s">
        <v>109</v>
      </c>
      <c r="G95" s="163" t="s">
        <v>299</v>
      </c>
      <c r="H95" s="166" t="s">
        <v>200</v>
      </c>
      <c r="I95" s="163" t="s">
        <v>160</v>
      </c>
      <c r="J95" s="171">
        <v>4</v>
      </c>
      <c r="K95" s="169"/>
    </row>
    <row r="96" spans="1:11" s="147" customFormat="1" ht="20.25">
      <c r="A96" s="160">
        <f t="shared" si="4"/>
        <v>80</v>
      </c>
      <c r="B96" s="167">
        <v>4910021004</v>
      </c>
      <c r="C96" s="147" t="s">
        <v>300</v>
      </c>
      <c r="D96" s="162" t="s">
        <v>301</v>
      </c>
      <c r="E96" s="163" t="s">
        <v>298</v>
      </c>
      <c r="F96" s="166" t="s">
        <v>109</v>
      </c>
      <c r="G96" s="163" t="s">
        <v>247</v>
      </c>
      <c r="H96" s="166" t="s">
        <v>200</v>
      </c>
      <c r="I96" s="163" t="s">
        <v>160</v>
      </c>
      <c r="J96" s="171">
        <v>4</v>
      </c>
      <c r="K96" s="169"/>
    </row>
    <row r="97" spans="1:11" s="147" customFormat="1" ht="20.25">
      <c r="A97" s="160">
        <f t="shared" si="4"/>
        <v>81</v>
      </c>
      <c r="B97" s="167">
        <v>4910021008</v>
      </c>
      <c r="C97" s="147" t="s">
        <v>302</v>
      </c>
      <c r="D97" s="162" t="s">
        <v>303</v>
      </c>
      <c r="E97" s="163" t="s">
        <v>304</v>
      </c>
      <c r="F97" s="166" t="s">
        <v>109</v>
      </c>
      <c r="G97" s="163" t="s">
        <v>184</v>
      </c>
      <c r="H97" s="166" t="s">
        <v>200</v>
      </c>
      <c r="I97" s="163" t="s">
        <v>160</v>
      </c>
      <c r="J97" s="171">
        <v>6</v>
      </c>
      <c r="K97" s="169"/>
    </row>
    <row r="98" spans="1:11" s="147" customFormat="1" ht="20.25">
      <c r="A98" s="160">
        <f t="shared" si="4"/>
        <v>82</v>
      </c>
      <c r="B98" s="167">
        <v>4910021010</v>
      </c>
      <c r="C98" s="147" t="s">
        <v>305</v>
      </c>
      <c r="D98" s="162" t="s">
        <v>306</v>
      </c>
      <c r="E98" s="163" t="s">
        <v>307</v>
      </c>
      <c r="F98" s="166" t="s">
        <v>27</v>
      </c>
      <c r="G98" s="163" t="s">
        <v>308</v>
      </c>
      <c r="H98" s="166" t="s">
        <v>200</v>
      </c>
      <c r="I98" s="163"/>
      <c r="J98" s="160"/>
      <c r="K98" s="169"/>
    </row>
    <row r="99" spans="1:11" s="147" customFormat="1" ht="20.25">
      <c r="A99" s="160">
        <f t="shared" si="4"/>
        <v>83</v>
      </c>
      <c r="B99" s="167">
        <v>4910021011</v>
      </c>
      <c r="C99" s="147" t="s">
        <v>309</v>
      </c>
      <c r="D99" s="162" t="s">
        <v>310</v>
      </c>
      <c r="E99" s="163" t="s">
        <v>224</v>
      </c>
      <c r="F99" s="166" t="s">
        <v>109</v>
      </c>
      <c r="G99" s="163" t="s">
        <v>210</v>
      </c>
      <c r="H99" s="166" t="s">
        <v>200</v>
      </c>
      <c r="I99" s="163" t="s">
        <v>160</v>
      </c>
      <c r="J99" s="171">
        <v>5</v>
      </c>
      <c r="K99" s="169"/>
    </row>
    <row r="100" spans="1:11" s="147" customFormat="1" ht="20.25">
      <c r="A100" s="160">
        <f t="shared" si="4"/>
        <v>84</v>
      </c>
      <c r="B100" s="167">
        <v>4910021015</v>
      </c>
      <c r="C100" s="147" t="s">
        <v>311</v>
      </c>
      <c r="D100" s="162" t="s">
        <v>312</v>
      </c>
      <c r="E100" s="172" t="s">
        <v>313</v>
      </c>
      <c r="F100" s="166" t="s">
        <v>27</v>
      </c>
      <c r="G100" s="163" t="s">
        <v>276</v>
      </c>
      <c r="H100" s="166" t="s">
        <v>200</v>
      </c>
      <c r="I100" s="163"/>
      <c r="J100" s="160"/>
      <c r="K100" s="169"/>
    </row>
    <row r="101" spans="1:11" s="147" customFormat="1" ht="20.25">
      <c r="A101" s="160">
        <f t="shared" si="4"/>
        <v>85</v>
      </c>
      <c r="B101" s="167">
        <v>4910021020</v>
      </c>
      <c r="C101" s="147" t="s">
        <v>211</v>
      </c>
      <c r="D101" s="162" t="s">
        <v>314</v>
      </c>
      <c r="E101" s="163" t="s">
        <v>304</v>
      </c>
      <c r="F101" s="166" t="s">
        <v>109</v>
      </c>
      <c r="G101" s="163" t="s">
        <v>315</v>
      </c>
      <c r="H101" s="166" t="s">
        <v>200</v>
      </c>
      <c r="I101" s="163" t="s">
        <v>160</v>
      </c>
      <c r="J101" s="171">
        <v>6</v>
      </c>
      <c r="K101" s="169"/>
    </row>
    <row r="102" spans="1:11" s="147" customFormat="1" ht="20.25">
      <c r="A102" s="160">
        <f t="shared" si="4"/>
        <v>86</v>
      </c>
      <c r="B102" s="167">
        <v>4910021023</v>
      </c>
      <c r="C102" s="147" t="s">
        <v>316</v>
      </c>
      <c r="D102" s="162" t="s">
        <v>317</v>
      </c>
      <c r="E102" s="163" t="s">
        <v>148</v>
      </c>
      <c r="F102" s="166" t="s">
        <v>27</v>
      </c>
      <c r="G102" s="163" t="s">
        <v>196</v>
      </c>
      <c r="H102" s="166" t="s">
        <v>200</v>
      </c>
      <c r="I102" s="163"/>
      <c r="J102" s="160"/>
      <c r="K102" s="169"/>
    </row>
    <row r="103" spans="1:11" s="147" customFormat="1" ht="20.25">
      <c r="A103" s="160">
        <f t="shared" si="4"/>
        <v>87</v>
      </c>
      <c r="B103" s="167">
        <v>4910021027</v>
      </c>
      <c r="C103" s="147" t="s">
        <v>318</v>
      </c>
      <c r="D103" s="162" t="s">
        <v>319</v>
      </c>
      <c r="E103" s="163" t="s">
        <v>298</v>
      </c>
      <c r="F103" s="166" t="s">
        <v>109</v>
      </c>
      <c r="G103" s="163" t="s">
        <v>320</v>
      </c>
      <c r="H103" s="166" t="s">
        <v>200</v>
      </c>
      <c r="I103" s="163" t="s">
        <v>160</v>
      </c>
      <c r="J103" s="171">
        <v>4</v>
      </c>
      <c r="K103" s="169"/>
    </row>
    <row r="104" spans="1:11" s="147" customFormat="1" ht="20.25">
      <c r="A104" s="160">
        <f t="shared" si="4"/>
        <v>88</v>
      </c>
      <c r="B104" s="167">
        <v>4910021030</v>
      </c>
      <c r="C104" s="147" t="s">
        <v>321</v>
      </c>
      <c r="D104" s="162" t="s">
        <v>322</v>
      </c>
      <c r="E104" s="163" t="s">
        <v>323</v>
      </c>
      <c r="F104" s="166" t="s">
        <v>109</v>
      </c>
      <c r="G104" s="163" t="s">
        <v>308</v>
      </c>
      <c r="H104" s="166" t="s">
        <v>200</v>
      </c>
      <c r="I104" s="163" t="s">
        <v>160</v>
      </c>
      <c r="J104" s="171">
        <v>5</v>
      </c>
      <c r="K104" s="169"/>
    </row>
    <row r="105" spans="1:11" s="147" customFormat="1" ht="20.25">
      <c r="A105" s="160">
        <f t="shared" si="4"/>
        <v>89</v>
      </c>
      <c r="B105" s="167">
        <v>4910021034</v>
      </c>
      <c r="C105" s="147" t="s">
        <v>324</v>
      </c>
      <c r="D105" s="162" t="s">
        <v>325</v>
      </c>
      <c r="E105" s="163" t="s">
        <v>209</v>
      </c>
      <c r="F105" s="166" t="s">
        <v>27</v>
      </c>
      <c r="G105" s="163" t="s">
        <v>295</v>
      </c>
      <c r="H105" s="166" t="s">
        <v>200</v>
      </c>
      <c r="I105" s="163"/>
      <c r="J105" s="160"/>
      <c r="K105" s="169"/>
    </row>
    <row r="106" spans="1:11" s="147" customFormat="1" ht="20.25">
      <c r="A106" s="160">
        <f t="shared" si="4"/>
        <v>90</v>
      </c>
      <c r="B106" s="167">
        <v>4910021038</v>
      </c>
      <c r="C106" s="147" t="s">
        <v>326</v>
      </c>
      <c r="D106" s="162" t="s">
        <v>327</v>
      </c>
      <c r="E106" s="163" t="s">
        <v>328</v>
      </c>
      <c r="F106" s="166" t="s">
        <v>109</v>
      </c>
      <c r="G106" s="163" t="s">
        <v>251</v>
      </c>
      <c r="H106" s="166" t="s">
        <v>200</v>
      </c>
      <c r="I106" s="163" t="s">
        <v>160</v>
      </c>
      <c r="J106" s="171">
        <v>5</v>
      </c>
      <c r="K106" s="169"/>
    </row>
    <row r="107" spans="1:11" s="147" customFormat="1" ht="20.25">
      <c r="A107" s="160">
        <f t="shared" si="4"/>
        <v>91</v>
      </c>
      <c r="B107" s="167">
        <v>4910021039</v>
      </c>
      <c r="C107" s="147" t="s">
        <v>329</v>
      </c>
      <c r="D107" s="162" t="s">
        <v>330</v>
      </c>
      <c r="E107" s="163" t="s">
        <v>323</v>
      </c>
      <c r="F107" s="166" t="s">
        <v>109</v>
      </c>
      <c r="G107" s="163" t="s">
        <v>331</v>
      </c>
      <c r="H107" s="166" t="s">
        <v>200</v>
      </c>
      <c r="I107" s="163" t="s">
        <v>160</v>
      </c>
      <c r="J107" s="171">
        <v>5</v>
      </c>
      <c r="K107" s="169"/>
    </row>
    <row r="108" spans="1:11" s="147" customFormat="1" ht="20.25">
      <c r="A108" s="160">
        <f t="shared" si="4"/>
        <v>92</v>
      </c>
      <c r="B108" s="167">
        <v>4910021053</v>
      </c>
      <c r="C108" s="147" t="s">
        <v>332</v>
      </c>
      <c r="D108" s="162" t="s">
        <v>333</v>
      </c>
      <c r="E108" s="163" t="s">
        <v>148</v>
      </c>
      <c r="F108" s="166" t="s">
        <v>27</v>
      </c>
      <c r="G108" s="163" t="s">
        <v>334</v>
      </c>
      <c r="H108" s="166" t="s">
        <v>200</v>
      </c>
      <c r="I108" s="163"/>
      <c r="J108" s="160"/>
      <c r="K108" s="169"/>
    </row>
    <row r="109" spans="1:11" s="147" customFormat="1" ht="20.25">
      <c r="A109" s="160">
        <f t="shared" si="4"/>
        <v>93</v>
      </c>
      <c r="B109" s="167">
        <v>4910021060</v>
      </c>
      <c r="C109" s="147" t="s">
        <v>335</v>
      </c>
      <c r="D109" s="162" t="s">
        <v>336</v>
      </c>
      <c r="E109" s="163" t="s">
        <v>328</v>
      </c>
      <c r="F109" s="166" t="s">
        <v>109</v>
      </c>
      <c r="G109" s="163" t="s">
        <v>261</v>
      </c>
      <c r="H109" s="166" t="s">
        <v>200</v>
      </c>
      <c r="I109" s="163" t="s">
        <v>160</v>
      </c>
      <c r="J109" s="171">
        <v>5</v>
      </c>
      <c r="K109" s="169"/>
    </row>
    <row r="110" spans="1:11" s="147" customFormat="1" ht="20.25">
      <c r="A110" s="160">
        <f aca="true" t="shared" si="5" ref="A110:A132">A109+1</f>
        <v>94</v>
      </c>
      <c r="B110" s="167">
        <v>4910021063</v>
      </c>
      <c r="C110" s="147" t="s">
        <v>337</v>
      </c>
      <c r="D110" s="162" t="s">
        <v>338</v>
      </c>
      <c r="E110" s="163" t="s">
        <v>304</v>
      </c>
      <c r="F110" s="166" t="s">
        <v>109</v>
      </c>
      <c r="G110" s="163" t="s">
        <v>308</v>
      </c>
      <c r="H110" s="166" t="s">
        <v>200</v>
      </c>
      <c r="I110" s="163" t="s">
        <v>160</v>
      </c>
      <c r="J110" s="171">
        <v>6</v>
      </c>
      <c r="K110" s="169"/>
    </row>
    <row r="111" spans="1:11" s="147" customFormat="1" ht="20.25">
      <c r="A111" s="160">
        <f t="shared" si="5"/>
        <v>95</v>
      </c>
      <c r="B111" s="167">
        <v>4910021065</v>
      </c>
      <c r="C111" s="147" t="s">
        <v>339</v>
      </c>
      <c r="D111" s="162" t="s">
        <v>340</v>
      </c>
      <c r="E111" s="163" t="s">
        <v>217</v>
      </c>
      <c r="F111" s="166" t="s">
        <v>27</v>
      </c>
      <c r="G111" s="163" t="s">
        <v>268</v>
      </c>
      <c r="H111" s="166" t="s">
        <v>200</v>
      </c>
      <c r="I111" s="163"/>
      <c r="J111" s="160"/>
      <c r="K111" s="169"/>
    </row>
    <row r="112" spans="1:11" s="147" customFormat="1" ht="20.25">
      <c r="A112" s="160">
        <f t="shared" si="5"/>
        <v>96</v>
      </c>
      <c r="B112" s="167">
        <v>4910021070</v>
      </c>
      <c r="C112" s="147" t="s">
        <v>341</v>
      </c>
      <c r="D112" s="162" t="s">
        <v>342</v>
      </c>
      <c r="E112" s="163" t="s">
        <v>298</v>
      </c>
      <c r="F112" s="166" t="s">
        <v>109</v>
      </c>
      <c r="G112" s="163" t="s">
        <v>268</v>
      </c>
      <c r="H112" s="166" t="s">
        <v>200</v>
      </c>
      <c r="I112" s="163" t="s">
        <v>160</v>
      </c>
      <c r="J112" s="171">
        <v>4</v>
      </c>
      <c r="K112" s="169"/>
    </row>
    <row r="113" spans="1:11" s="147" customFormat="1" ht="20.25">
      <c r="A113" s="160">
        <f t="shared" si="5"/>
        <v>97</v>
      </c>
      <c r="B113" s="167">
        <v>4910021071</v>
      </c>
      <c r="C113" s="147" t="s">
        <v>343</v>
      </c>
      <c r="D113" s="162" t="s">
        <v>344</v>
      </c>
      <c r="E113" s="163" t="s">
        <v>345</v>
      </c>
      <c r="F113" s="166" t="s">
        <v>27</v>
      </c>
      <c r="G113" s="163" t="s">
        <v>214</v>
      </c>
      <c r="H113" s="166" t="s">
        <v>200</v>
      </c>
      <c r="I113" s="163"/>
      <c r="J113" s="160"/>
      <c r="K113" s="169"/>
    </row>
    <row r="114" spans="1:11" s="147" customFormat="1" ht="20.25">
      <c r="A114" s="160">
        <f t="shared" si="5"/>
        <v>98</v>
      </c>
      <c r="B114" s="167">
        <v>4910021074</v>
      </c>
      <c r="C114" s="147" t="s">
        <v>346</v>
      </c>
      <c r="D114" s="162" t="s">
        <v>347</v>
      </c>
      <c r="E114" s="172" t="s">
        <v>313</v>
      </c>
      <c r="F114" s="166" t="s">
        <v>27</v>
      </c>
      <c r="G114" s="163" t="s">
        <v>218</v>
      </c>
      <c r="H114" s="166" t="s">
        <v>200</v>
      </c>
      <c r="I114" s="163"/>
      <c r="J114" s="160"/>
      <c r="K114" s="169"/>
    </row>
    <row r="115" spans="1:11" s="147" customFormat="1" ht="20.25">
      <c r="A115" s="160">
        <f t="shared" si="5"/>
        <v>99</v>
      </c>
      <c r="B115" s="167">
        <v>4910021078</v>
      </c>
      <c r="C115" s="147" t="s">
        <v>348</v>
      </c>
      <c r="D115" s="162" t="s">
        <v>349</v>
      </c>
      <c r="E115" s="163" t="s">
        <v>350</v>
      </c>
      <c r="F115" s="166" t="s">
        <v>27</v>
      </c>
      <c r="G115" s="163" t="s">
        <v>261</v>
      </c>
      <c r="H115" s="166" t="s">
        <v>200</v>
      </c>
      <c r="I115" s="163"/>
      <c r="J115" s="160"/>
      <c r="K115" s="169"/>
    </row>
    <row r="116" spans="1:11" s="147" customFormat="1" ht="20.25">
      <c r="A116" s="160">
        <f t="shared" si="5"/>
        <v>100</v>
      </c>
      <c r="B116" s="167">
        <v>4910021081</v>
      </c>
      <c r="C116" s="147" t="s">
        <v>351</v>
      </c>
      <c r="D116" s="162" t="s">
        <v>352</v>
      </c>
      <c r="E116" s="163" t="s">
        <v>250</v>
      </c>
      <c r="F116" s="166" t="s">
        <v>27</v>
      </c>
      <c r="G116" s="163" t="s">
        <v>184</v>
      </c>
      <c r="H116" s="166" t="s">
        <v>200</v>
      </c>
      <c r="I116" s="163"/>
      <c r="J116" s="160"/>
      <c r="K116" s="169"/>
    </row>
    <row r="117" spans="1:11" s="147" customFormat="1" ht="20.25">
      <c r="A117" s="160">
        <f t="shared" si="5"/>
        <v>101</v>
      </c>
      <c r="B117" s="167">
        <v>5010121005</v>
      </c>
      <c r="C117" s="147" t="s">
        <v>353</v>
      </c>
      <c r="D117" s="162" t="s">
        <v>354</v>
      </c>
      <c r="E117" s="163" t="s">
        <v>250</v>
      </c>
      <c r="F117" s="166" t="s">
        <v>27</v>
      </c>
      <c r="G117" s="163" t="s">
        <v>131</v>
      </c>
      <c r="H117" s="166" t="s">
        <v>200</v>
      </c>
      <c r="I117" s="163"/>
      <c r="J117" s="160"/>
      <c r="K117" s="169"/>
    </row>
    <row r="118" spans="1:11" s="147" customFormat="1" ht="20.25">
      <c r="A118" s="160">
        <f t="shared" si="5"/>
        <v>102</v>
      </c>
      <c r="B118" s="167">
        <v>5010121008</v>
      </c>
      <c r="C118" s="147" t="s">
        <v>355</v>
      </c>
      <c r="D118" s="162" t="s">
        <v>356</v>
      </c>
      <c r="E118" s="163" t="s">
        <v>250</v>
      </c>
      <c r="F118" s="166" t="s">
        <v>27</v>
      </c>
      <c r="G118" s="163" t="s">
        <v>308</v>
      </c>
      <c r="H118" s="166" t="s">
        <v>200</v>
      </c>
      <c r="I118" s="163"/>
      <c r="J118" s="160"/>
      <c r="K118" s="169"/>
    </row>
    <row r="119" spans="1:11" s="147" customFormat="1" ht="20.25">
      <c r="A119" s="160">
        <f t="shared" si="5"/>
        <v>103</v>
      </c>
      <c r="B119" s="167">
        <v>5010121033</v>
      </c>
      <c r="C119" s="147" t="s">
        <v>357</v>
      </c>
      <c r="D119" s="162" t="s">
        <v>358</v>
      </c>
      <c r="E119" s="163" t="s">
        <v>250</v>
      </c>
      <c r="F119" s="166" t="s">
        <v>27</v>
      </c>
      <c r="G119" s="163" t="s">
        <v>359</v>
      </c>
      <c r="H119" s="166" t="s">
        <v>200</v>
      </c>
      <c r="I119" s="163"/>
      <c r="J119" s="160"/>
      <c r="K119" s="169"/>
    </row>
    <row r="120" spans="1:11" s="147" customFormat="1" ht="20.25">
      <c r="A120" s="160">
        <f t="shared" si="5"/>
        <v>104</v>
      </c>
      <c r="B120" s="167">
        <v>5010121048</v>
      </c>
      <c r="C120" s="147" t="s">
        <v>360</v>
      </c>
      <c r="D120" s="162" t="s">
        <v>361</v>
      </c>
      <c r="E120" s="163" t="s">
        <v>134</v>
      </c>
      <c r="F120" s="166" t="s">
        <v>27</v>
      </c>
      <c r="G120" s="163" t="s">
        <v>362</v>
      </c>
      <c r="H120" s="166" t="s">
        <v>200</v>
      </c>
      <c r="I120" s="163"/>
      <c r="J120" s="160"/>
      <c r="K120" s="169"/>
    </row>
    <row r="121" spans="1:11" s="147" customFormat="1" ht="20.25">
      <c r="A121" s="160">
        <f t="shared" si="5"/>
        <v>105</v>
      </c>
      <c r="B121" s="167">
        <v>5010121055</v>
      </c>
      <c r="C121" s="147" t="s">
        <v>363</v>
      </c>
      <c r="D121" s="162" t="s">
        <v>364</v>
      </c>
      <c r="E121" s="163" t="s">
        <v>96</v>
      </c>
      <c r="F121" s="166" t="s">
        <v>27</v>
      </c>
      <c r="G121" s="163" t="s">
        <v>251</v>
      </c>
      <c r="H121" s="166" t="s">
        <v>200</v>
      </c>
      <c r="I121" s="163"/>
      <c r="J121" s="160"/>
      <c r="K121" s="169"/>
    </row>
    <row r="122" spans="1:11" s="147" customFormat="1" ht="20.25">
      <c r="A122" s="160">
        <f t="shared" si="5"/>
        <v>106</v>
      </c>
      <c r="B122" s="167">
        <v>5010121074</v>
      </c>
      <c r="C122" s="147" t="s">
        <v>365</v>
      </c>
      <c r="D122" s="162" t="s">
        <v>366</v>
      </c>
      <c r="E122" s="163" t="s">
        <v>367</v>
      </c>
      <c r="F122" s="166" t="s">
        <v>109</v>
      </c>
      <c r="G122" s="163" t="s">
        <v>368</v>
      </c>
      <c r="H122" s="166" t="s">
        <v>200</v>
      </c>
      <c r="I122" s="163" t="s">
        <v>110</v>
      </c>
      <c r="J122" s="160">
        <v>6</v>
      </c>
      <c r="K122" s="169"/>
    </row>
    <row r="123" spans="1:11" s="147" customFormat="1" ht="20.25">
      <c r="A123" s="160">
        <f t="shared" si="5"/>
        <v>107</v>
      </c>
      <c r="B123" s="167">
        <v>5010121083</v>
      </c>
      <c r="C123" s="147" t="s">
        <v>369</v>
      </c>
      <c r="D123" s="162" t="s">
        <v>370</v>
      </c>
      <c r="E123" s="163" t="s">
        <v>250</v>
      </c>
      <c r="F123" s="166" t="s">
        <v>27</v>
      </c>
      <c r="G123" s="163" t="s">
        <v>210</v>
      </c>
      <c r="H123" s="166" t="s">
        <v>200</v>
      </c>
      <c r="I123" s="163"/>
      <c r="J123" s="160"/>
      <c r="K123" s="169"/>
    </row>
    <row r="124" spans="1:11" s="147" customFormat="1" ht="20.25">
      <c r="A124" s="160">
        <f t="shared" si="5"/>
        <v>108</v>
      </c>
      <c r="B124" s="167">
        <v>5010121084</v>
      </c>
      <c r="C124" s="147" t="s">
        <v>371</v>
      </c>
      <c r="D124" s="162" t="s">
        <v>372</v>
      </c>
      <c r="E124" s="163" t="s">
        <v>250</v>
      </c>
      <c r="F124" s="166" t="s">
        <v>27</v>
      </c>
      <c r="G124" s="163" t="s">
        <v>251</v>
      </c>
      <c r="H124" s="166" t="s">
        <v>200</v>
      </c>
      <c r="I124" s="163"/>
      <c r="J124" s="160"/>
      <c r="K124" s="169"/>
    </row>
    <row r="125" spans="1:11" s="147" customFormat="1" ht="20.25">
      <c r="A125" s="160">
        <f t="shared" si="5"/>
        <v>109</v>
      </c>
      <c r="B125" s="167">
        <v>5010121087</v>
      </c>
      <c r="C125" s="147" t="s">
        <v>373</v>
      </c>
      <c r="D125" s="162" t="s">
        <v>374</v>
      </c>
      <c r="E125" s="163" t="s">
        <v>250</v>
      </c>
      <c r="F125" s="166" t="s">
        <v>27</v>
      </c>
      <c r="G125" s="163" t="s">
        <v>131</v>
      </c>
      <c r="H125" s="166" t="s">
        <v>200</v>
      </c>
      <c r="I125" s="163"/>
      <c r="J125" s="160"/>
      <c r="K125" s="169"/>
    </row>
    <row r="126" spans="1:11" s="147" customFormat="1" ht="20.25">
      <c r="A126" s="160">
        <f t="shared" si="5"/>
        <v>110</v>
      </c>
      <c r="B126" s="167">
        <v>5010121091</v>
      </c>
      <c r="C126" s="147" t="s">
        <v>375</v>
      </c>
      <c r="D126" s="162" t="s">
        <v>376</v>
      </c>
      <c r="E126" s="163" t="s">
        <v>250</v>
      </c>
      <c r="F126" s="166" t="s">
        <v>27</v>
      </c>
      <c r="G126" s="163" t="s">
        <v>288</v>
      </c>
      <c r="H126" s="166" t="s">
        <v>200</v>
      </c>
      <c r="I126" s="163"/>
      <c r="J126" s="160"/>
      <c r="K126" s="169"/>
    </row>
    <row r="127" spans="1:11" s="147" customFormat="1" ht="20.25">
      <c r="A127" s="160">
        <f t="shared" si="5"/>
        <v>111</v>
      </c>
      <c r="B127" s="167">
        <v>5010121096</v>
      </c>
      <c r="C127" s="147" t="s">
        <v>377</v>
      </c>
      <c r="D127" s="162" t="s">
        <v>378</v>
      </c>
      <c r="E127" s="163" t="s">
        <v>275</v>
      </c>
      <c r="F127" s="166" t="s">
        <v>27</v>
      </c>
      <c r="G127" s="163" t="s">
        <v>379</v>
      </c>
      <c r="H127" s="166" t="s">
        <v>200</v>
      </c>
      <c r="I127" s="163"/>
      <c r="J127" s="160"/>
      <c r="K127" s="169"/>
    </row>
    <row r="128" spans="1:11" s="147" customFormat="1" ht="20.25">
      <c r="A128" s="160">
        <f t="shared" si="5"/>
        <v>112</v>
      </c>
      <c r="B128" s="167">
        <v>5010121097</v>
      </c>
      <c r="C128" s="147" t="s">
        <v>380</v>
      </c>
      <c r="D128" s="162" t="s">
        <v>381</v>
      </c>
      <c r="E128" s="163" t="s">
        <v>382</v>
      </c>
      <c r="F128" s="166" t="s">
        <v>27</v>
      </c>
      <c r="G128" s="163" t="s">
        <v>97</v>
      </c>
      <c r="H128" s="166" t="s">
        <v>29</v>
      </c>
      <c r="I128" s="163"/>
      <c r="J128" s="160"/>
      <c r="K128" s="169"/>
    </row>
    <row r="129" spans="1:11" s="147" customFormat="1" ht="20.25">
      <c r="A129" s="160">
        <f t="shared" si="5"/>
        <v>113</v>
      </c>
      <c r="B129" s="167">
        <v>5010121102</v>
      </c>
      <c r="C129" s="147" t="s">
        <v>383</v>
      </c>
      <c r="D129" s="162" t="s">
        <v>384</v>
      </c>
      <c r="E129" s="163" t="s">
        <v>385</v>
      </c>
      <c r="F129" s="166" t="s">
        <v>27</v>
      </c>
      <c r="G129" s="163" t="s">
        <v>93</v>
      </c>
      <c r="H129" s="166" t="s">
        <v>200</v>
      </c>
      <c r="I129" s="163"/>
      <c r="J129" s="160"/>
      <c r="K129" s="146"/>
    </row>
    <row r="130" spans="1:11" s="147" customFormat="1" ht="20.25">
      <c r="A130" s="160">
        <f t="shared" si="5"/>
        <v>114</v>
      </c>
      <c r="B130" s="167">
        <v>5010121106</v>
      </c>
      <c r="C130" s="147" t="s">
        <v>386</v>
      </c>
      <c r="D130" s="162" t="s">
        <v>387</v>
      </c>
      <c r="E130" s="163" t="s">
        <v>250</v>
      </c>
      <c r="F130" s="166" t="s">
        <v>27</v>
      </c>
      <c r="G130" s="163" t="s">
        <v>388</v>
      </c>
      <c r="H130" s="166" t="s">
        <v>200</v>
      </c>
      <c r="I130" s="163"/>
      <c r="J130" s="160"/>
      <c r="K130" s="146"/>
    </row>
    <row r="131" spans="1:11" s="147" customFormat="1" ht="20.25">
      <c r="A131" s="160">
        <f t="shared" si="5"/>
        <v>115</v>
      </c>
      <c r="B131" s="167">
        <v>5010121120</v>
      </c>
      <c r="C131" s="147" t="s">
        <v>389</v>
      </c>
      <c r="D131" s="162" t="s">
        <v>390</v>
      </c>
      <c r="E131" s="163" t="s">
        <v>250</v>
      </c>
      <c r="F131" s="166" t="s">
        <v>27</v>
      </c>
      <c r="G131" s="163" t="s">
        <v>391</v>
      </c>
      <c r="H131" s="166" t="s">
        <v>200</v>
      </c>
      <c r="I131" s="163"/>
      <c r="J131" s="160"/>
      <c r="K131" s="146"/>
    </row>
    <row r="132" spans="1:11" s="147" customFormat="1" ht="20.25">
      <c r="A132" s="160">
        <f t="shared" si="5"/>
        <v>116</v>
      </c>
      <c r="B132" s="167">
        <v>5010121121</v>
      </c>
      <c r="C132" s="147" t="s">
        <v>392</v>
      </c>
      <c r="D132" s="162" t="s">
        <v>393</v>
      </c>
      <c r="E132" s="163" t="s">
        <v>250</v>
      </c>
      <c r="F132" s="166" t="s">
        <v>27</v>
      </c>
      <c r="G132" s="163" t="s">
        <v>237</v>
      </c>
      <c r="H132" s="166" t="s">
        <v>200</v>
      </c>
      <c r="I132" s="163"/>
      <c r="J132" s="160"/>
      <c r="K132" s="146"/>
    </row>
    <row r="134" spans="1:11" s="147" customFormat="1" ht="21">
      <c r="A134" s="173" t="s">
        <v>394</v>
      </c>
      <c r="B134" s="160"/>
      <c r="C134" s="174"/>
      <c r="D134" s="162"/>
      <c r="E134" s="163"/>
      <c r="F134" s="163"/>
      <c r="G134" s="163"/>
      <c r="H134" s="160"/>
      <c r="I134" s="160"/>
      <c r="J134" s="160"/>
      <c r="K134" s="146"/>
    </row>
    <row r="135" spans="1:11" s="147" customFormat="1" ht="21">
      <c r="A135" s="160"/>
      <c r="B135" s="160"/>
      <c r="C135" s="175" t="s">
        <v>21</v>
      </c>
      <c r="D135" s="162"/>
      <c r="E135" s="163"/>
      <c r="F135" s="166"/>
      <c r="G135" s="163"/>
      <c r="H135" s="166"/>
      <c r="I135" s="160"/>
      <c r="J135" s="160"/>
      <c r="K135" s="146"/>
    </row>
    <row r="136" spans="1:11" s="147" customFormat="1" ht="20.25">
      <c r="A136" s="160"/>
      <c r="B136" s="160"/>
      <c r="C136" s="165" t="s">
        <v>22</v>
      </c>
      <c r="D136" s="162"/>
      <c r="E136" s="163"/>
      <c r="F136" s="166"/>
      <c r="G136" s="163"/>
      <c r="H136" s="166"/>
      <c r="I136" s="160"/>
      <c r="J136" s="160"/>
      <c r="K136" s="146"/>
    </row>
    <row r="137" spans="1:11" s="147" customFormat="1" ht="21">
      <c r="A137" s="160"/>
      <c r="B137" s="167"/>
      <c r="C137" s="168" t="s">
        <v>60</v>
      </c>
      <c r="D137" s="162"/>
      <c r="E137" s="163"/>
      <c r="F137" s="166"/>
      <c r="G137" s="163"/>
      <c r="H137" s="163"/>
      <c r="I137" s="176"/>
      <c r="J137" s="160"/>
      <c r="K137" s="146"/>
    </row>
    <row r="138" spans="1:11" s="147" customFormat="1" ht="20.25">
      <c r="A138" s="160">
        <f>A136+1</f>
        <v>1</v>
      </c>
      <c r="B138" s="167">
        <v>4812080</v>
      </c>
      <c r="C138" s="147" t="s">
        <v>395</v>
      </c>
      <c r="D138" s="162" t="s">
        <v>396</v>
      </c>
      <c r="E138" s="163" t="s">
        <v>397</v>
      </c>
      <c r="F138" s="166" t="s">
        <v>398</v>
      </c>
      <c r="G138" s="163" t="s">
        <v>101</v>
      </c>
      <c r="H138" s="163" t="s">
        <v>29</v>
      </c>
      <c r="I138" s="176"/>
      <c r="J138" s="160"/>
      <c r="K138" s="169"/>
    </row>
    <row r="139" spans="1:11" s="147" customFormat="1" ht="21">
      <c r="A139" s="160"/>
      <c r="B139" s="167"/>
      <c r="C139" s="168" t="s">
        <v>111</v>
      </c>
      <c r="D139" s="162"/>
      <c r="E139" s="163"/>
      <c r="F139" s="166"/>
      <c r="G139" s="163"/>
      <c r="H139" s="163"/>
      <c r="I139" s="176"/>
      <c r="J139" s="160"/>
      <c r="K139" s="146"/>
    </row>
    <row r="140" spans="1:11" s="147" customFormat="1" ht="20.25">
      <c r="A140" s="160">
        <f>A138+1</f>
        <v>2</v>
      </c>
      <c r="B140" s="167">
        <v>4910120113</v>
      </c>
      <c r="C140" s="147" t="s">
        <v>399</v>
      </c>
      <c r="D140" s="162" t="s">
        <v>400</v>
      </c>
      <c r="E140" s="163" t="s">
        <v>401</v>
      </c>
      <c r="F140" s="166" t="s">
        <v>398</v>
      </c>
      <c r="G140" s="163" t="s">
        <v>54</v>
      </c>
      <c r="H140" s="163" t="s">
        <v>29</v>
      </c>
      <c r="I140" s="176"/>
      <c r="J140" s="160"/>
      <c r="K140" s="169"/>
    </row>
    <row r="141" spans="1:11" s="147" customFormat="1" ht="21">
      <c r="A141" s="160"/>
      <c r="B141" s="167"/>
      <c r="C141" s="168" t="s">
        <v>178</v>
      </c>
      <c r="D141" s="162"/>
      <c r="E141" s="163"/>
      <c r="F141" s="166"/>
      <c r="G141" s="163"/>
      <c r="H141" s="163"/>
      <c r="I141" s="176"/>
      <c r="J141" s="160"/>
      <c r="K141" s="146"/>
    </row>
    <row r="142" spans="1:11" s="147" customFormat="1" ht="20.25">
      <c r="A142" s="160">
        <f>A140+1</f>
        <v>3</v>
      </c>
      <c r="B142" s="167">
        <v>4812049</v>
      </c>
      <c r="C142" s="147" t="s">
        <v>402</v>
      </c>
      <c r="D142" s="162" t="s">
        <v>403</v>
      </c>
      <c r="E142" s="163" t="s">
        <v>404</v>
      </c>
      <c r="F142" s="166" t="s">
        <v>398</v>
      </c>
      <c r="G142" s="163" t="s">
        <v>46</v>
      </c>
      <c r="H142" s="163" t="s">
        <v>29</v>
      </c>
      <c r="I142" s="176"/>
      <c r="J142" s="160"/>
      <c r="K142" s="169"/>
    </row>
    <row r="143" spans="1:11" s="147" customFormat="1" ht="20.25">
      <c r="A143" s="160">
        <f>A142+1</f>
        <v>4</v>
      </c>
      <c r="B143" s="167">
        <v>4910120037</v>
      </c>
      <c r="C143" s="147" t="s">
        <v>405</v>
      </c>
      <c r="D143" s="162" t="s">
        <v>406</v>
      </c>
      <c r="E143" s="163" t="s">
        <v>407</v>
      </c>
      <c r="F143" s="166" t="s">
        <v>398</v>
      </c>
      <c r="G143" s="163" t="s">
        <v>93</v>
      </c>
      <c r="H143" s="163" t="s">
        <v>29</v>
      </c>
      <c r="I143" s="176"/>
      <c r="J143" s="160"/>
      <c r="K143" s="169"/>
    </row>
    <row r="144" spans="1:11" s="147" customFormat="1" ht="20.25">
      <c r="A144" s="160">
        <f>A143+1</f>
        <v>5</v>
      </c>
      <c r="B144" s="167">
        <v>5010120070</v>
      </c>
      <c r="C144" s="147" t="s">
        <v>408</v>
      </c>
      <c r="D144" s="162" t="s">
        <v>409</v>
      </c>
      <c r="E144" s="163" t="s">
        <v>410</v>
      </c>
      <c r="F144" s="166" t="s">
        <v>398</v>
      </c>
      <c r="G144" s="163" t="s">
        <v>77</v>
      </c>
      <c r="H144" s="163" t="s">
        <v>29</v>
      </c>
      <c r="I144" s="176"/>
      <c r="J144" s="160"/>
      <c r="K144" s="169"/>
    </row>
    <row r="145" spans="1:11" s="147" customFormat="1" ht="21">
      <c r="A145" s="160"/>
      <c r="B145" s="167"/>
      <c r="C145" s="168" t="s">
        <v>136</v>
      </c>
      <c r="D145" s="162"/>
      <c r="E145" s="163"/>
      <c r="F145" s="166"/>
      <c r="G145" s="163"/>
      <c r="H145" s="163"/>
      <c r="I145" s="176"/>
      <c r="J145" s="160"/>
      <c r="K145" s="146"/>
    </row>
    <row r="146" spans="1:11" s="147" customFormat="1" ht="20.25">
      <c r="A146" s="160">
        <f>A144+1</f>
        <v>6</v>
      </c>
      <c r="B146" s="167">
        <v>4712051</v>
      </c>
      <c r="C146" s="147" t="s">
        <v>156</v>
      </c>
      <c r="D146" s="162" t="s">
        <v>411</v>
      </c>
      <c r="E146" s="163" t="s">
        <v>412</v>
      </c>
      <c r="F146" s="166" t="s">
        <v>398</v>
      </c>
      <c r="G146" s="163" t="s">
        <v>77</v>
      </c>
      <c r="H146" s="163" t="s">
        <v>29</v>
      </c>
      <c r="I146" s="176"/>
      <c r="J146" s="160"/>
      <c r="K146" s="169"/>
    </row>
    <row r="147" spans="1:11" s="147" customFormat="1" ht="20.25">
      <c r="A147" s="148">
        <f>A146+1</f>
        <v>7</v>
      </c>
      <c r="B147" s="182">
        <v>4712002</v>
      </c>
      <c r="C147" s="183" t="s">
        <v>413</v>
      </c>
      <c r="D147" s="184" t="s">
        <v>414</v>
      </c>
      <c r="E147" s="185" t="s">
        <v>415</v>
      </c>
      <c r="F147" s="151" t="s">
        <v>398</v>
      </c>
      <c r="G147" s="185" t="s">
        <v>97</v>
      </c>
      <c r="H147" s="185" t="s">
        <v>29</v>
      </c>
      <c r="I147" s="186"/>
      <c r="J147" s="148"/>
      <c r="K147" s="169"/>
    </row>
  </sheetData>
  <mergeCells count="2">
    <mergeCell ref="I2:J2"/>
    <mergeCell ref="A1:J1"/>
  </mergeCells>
  <printOptions horizontalCentered="1"/>
  <pageMargins left="0.4724409448818898" right="0.2755905511811024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D34"/>
  <sheetViews>
    <sheetView zoomScaleSheetLayoutView="100" workbookViewId="0" topLeftCell="A1">
      <selection activeCell="A10" sqref="A10"/>
    </sheetView>
  </sheetViews>
  <sheetFormatPr defaultColWidth="9.140625" defaultRowHeight="21.75"/>
  <cols>
    <col min="1" max="1" width="56.7109375" style="2" customWidth="1"/>
    <col min="2" max="2" width="23.8515625" style="2" customWidth="1"/>
    <col min="3" max="3" width="15.140625" style="2" customWidth="1"/>
    <col min="4" max="4" width="12.140625" style="2" customWidth="1"/>
    <col min="5" max="16384" width="9.140625" style="2" customWidth="1"/>
  </cols>
  <sheetData>
    <row r="1" spans="1:4" ht="30" customHeight="1">
      <c r="A1" s="279" t="s">
        <v>543</v>
      </c>
      <c r="B1" s="279"/>
      <c r="C1" s="279"/>
      <c r="D1" s="279"/>
    </row>
    <row r="2" spans="2:4" ht="26.25">
      <c r="B2" s="280"/>
      <c r="C2" s="280"/>
      <c r="D2" s="280"/>
    </row>
    <row r="3" spans="1:4" s="3" customFormat="1" ht="27.75" customHeight="1">
      <c r="A3" s="288" t="s">
        <v>419</v>
      </c>
      <c r="B3" s="289"/>
      <c r="C3" s="289"/>
      <c r="D3" s="290"/>
    </row>
    <row r="4" spans="1:4" s="3" customFormat="1" ht="26.25" customHeight="1">
      <c r="A4" s="291" t="s">
        <v>480</v>
      </c>
      <c r="B4" s="292"/>
      <c r="C4" s="292"/>
      <c r="D4" s="293"/>
    </row>
    <row r="5" spans="1:4" s="3" customFormat="1" ht="23.25" customHeight="1">
      <c r="A5" s="17" t="s">
        <v>541</v>
      </c>
      <c r="B5" s="286" t="s">
        <v>635</v>
      </c>
      <c r="C5" s="286"/>
      <c r="D5" s="287"/>
    </row>
    <row r="6" spans="1:4" s="4" customFormat="1" ht="23.25">
      <c r="A6" s="13" t="s">
        <v>446</v>
      </c>
      <c r="B6" s="29" t="s">
        <v>667</v>
      </c>
      <c r="C6" s="229" t="s">
        <v>422</v>
      </c>
      <c r="D6" s="230"/>
    </row>
    <row r="7" spans="1:4" ht="23.25">
      <c r="A7" s="31" t="s">
        <v>459</v>
      </c>
      <c r="B7" s="120">
        <v>59</v>
      </c>
      <c r="C7" s="97"/>
      <c r="D7" s="15"/>
    </row>
    <row r="8" spans="1:4" ht="23.25">
      <c r="A8" s="32" t="s">
        <v>460</v>
      </c>
      <c r="B8" s="33">
        <f>SUM(B9:B10)</f>
        <v>3</v>
      </c>
      <c r="C8" s="37"/>
      <c r="D8" s="15"/>
    </row>
    <row r="9" spans="1:4" ht="23.25">
      <c r="A9" s="34" t="s">
        <v>456</v>
      </c>
      <c r="B9" s="35">
        <f>'1.7.2 รายชื่อบทความป.โท'!K64</f>
        <v>1</v>
      </c>
      <c r="C9" s="38">
        <f>B9/B7</f>
        <v>0.01694915254237288</v>
      </c>
      <c r="D9" s="15" t="s">
        <v>478</v>
      </c>
    </row>
    <row r="10" spans="1:4" ht="23.25">
      <c r="A10" s="34" t="s">
        <v>457</v>
      </c>
      <c r="B10" s="35">
        <f>'1.7.2 รายชื่อบทความป.โท'!L64</f>
        <v>2</v>
      </c>
      <c r="C10" s="38">
        <f>B10/B7</f>
        <v>0.03389830508474576</v>
      </c>
      <c r="D10" s="15" t="s">
        <v>478</v>
      </c>
    </row>
    <row r="11" spans="1:4" ht="23.25">
      <c r="A11" s="32" t="s">
        <v>471</v>
      </c>
      <c r="B11" s="28" t="s">
        <v>439</v>
      </c>
      <c r="C11" s="39"/>
      <c r="D11" s="15"/>
    </row>
    <row r="12" spans="1:4" s="3" customFormat="1" ht="23.25">
      <c r="A12" s="34" t="s">
        <v>472</v>
      </c>
      <c r="B12" s="12">
        <f>SUM(B16,B20)</f>
        <v>27</v>
      </c>
      <c r="C12" s="39"/>
      <c r="D12" s="15"/>
    </row>
    <row r="13" spans="1:4" s="3" customFormat="1" ht="23.25">
      <c r="A13" s="34" t="s">
        <v>473</v>
      </c>
      <c r="B13" s="36"/>
      <c r="C13" s="38">
        <f>B16/B7</f>
        <v>0.13559322033898305</v>
      </c>
      <c r="D13" s="15" t="s">
        <v>478</v>
      </c>
    </row>
    <row r="14" spans="1:4" s="3" customFormat="1" ht="23.25">
      <c r="A14" s="34" t="s">
        <v>461</v>
      </c>
      <c r="B14" s="35">
        <f>'1.7.2 รายชื่อบทความป.โท'!M64</f>
        <v>0</v>
      </c>
      <c r="C14" s="40"/>
      <c r="D14" s="49"/>
    </row>
    <row r="15" spans="1:4" s="3" customFormat="1" ht="23.25">
      <c r="A15" s="34" t="s">
        <v>462</v>
      </c>
      <c r="B15" s="36">
        <f>'1.7.2 รายชื่อบทความป.โท'!N64</f>
        <v>8</v>
      </c>
      <c r="C15" s="40"/>
      <c r="D15" s="49"/>
    </row>
    <row r="16" spans="1:4" s="3" customFormat="1" ht="23.25">
      <c r="A16" s="34" t="s">
        <v>458</v>
      </c>
      <c r="B16" s="35">
        <f>SUM(B14:B15)</f>
        <v>8</v>
      </c>
      <c r="C16" s="40"/>
      <c r="D16" s="49"/>
    </row>
    <row r="17" spans="1:4" s="3" customFormat="1" ht="23.25">
      <c r="A17" s="34" t="s">
        <v>476</v>
      </c>
      <c r="B17" s="35"/>
      <c r="C17" s="38">
        <f>B20/B7</f>
        <v>0.3220338983050847</v>
      </c>
      <c r="D17" s="15" t="s">
        <v>478</v>
      </c>
    </row>
    <row r="18" spans="1:4" s="3" customFormat="1" ht="23.25">
      <c r="A18" s="34" t="s">
        <v>461</v>
      </c>
      <c r="B18" s="35">
        <f>'1.7.2 รายชื่อบทความป.โท'!O64</f>
        <v>0</v>
      </c>
      <c r="C18" s="41"/>
      <c r="D18" s="49"/>
    </row>
    <row r="19" spans="1:4" s="3" customFormat="1" ht="23.25">
      <c r="A19" s="34" t="s">
        <v>462</v>
      </c>
      <c r="B19" s="35">
        <f>'1.7.2 รายชื่อบทความป.โท'!P64</f>
        <v>19</v>
      </c>
      <c r="C19" s="41"/>
      <c r="D19" s="49"/>
    </row>
    <row r="20" spans="1:4" s="3" customFormat="1" ht="23.25">
      <c r="A20" s="34" t="s">
        <v>458</v>
      </c>
      <c r="B20" s="35">
        <f>SUM(B18:B19)</f>
        <v>19</v>
      </c>
      <c r="C20" s="41"/>
      <c r="D20" s="49"/>
    </row>
    <row r="21" spans="1:4" s="3" customFormat="1" ht="23.25">
      <c r="A21" s="34" t="s">
        <v>474</v>
      </c>
      <c r="B21" s="35" t="s">
        <v>439</v>
      </c>
      <c r="C21" s="38">
        <v>0</v>
      </c>
      <c r="D21" s="15" t="s">
        <v>478</v>
      </c>
    </row>
    <row r="22" spans="1:4" s="3" customFormat="1" ht="23.25">
      <c r="A22" s="34" t="s">
        <v>475</v>
      </c>
      <c r="B22" s="35" t="s">
        <v>439</v>
      </c>
      <c r="C22" s="42">
        <v>0</v>
      </c>
      <c r="D22" s="15" t="s">
        <v>478</v>
      </c>
    </row>
    <row r="23" spans="1:4" s="3" customFormat="1" ht="23.25">
      <c r="A23" s="294" t="s">
        <v>421</v>
      </c>
      <c r="B23" s="295"/>
      <c r="C23" s="43">
        <f>((B8+B12)/B7)*100</f>
        <v>50.847457627118644</v>
      </c>
      <c r="D23" s="30"/>
    </row>
    <row r="24" spans="1:4" ht="23.25">
      <c r="A24" s="11" t="s">
        <v>636</v>
      </c>
      <c r="B24" s="275" t="s">
        <v>637</v>
      </c>
      <c r="C24" s="275"/>
      <c r="D24" s="276"/>
    </row>
    <row r="25" spans="1:4" ht="23.25">
      <c r="A25" s="283" t="s">
        <v>432</v>
      </c>
      <c r="B25" s="284"/>
      <c r="C25" s="284"/>
      <c r="D25" s="285"/>
    </row>
    <row r="26" spans="1:4" ht="45" customHeight="1">
      <c r="A26" s="224" t="s">
        <v>445</v>
      </c>
      <c r="B26" s="281"/>
      <c r="C26" s="281"/>
      <c r="D26" s="282"/>
    </row>
    <row r="27" spans="1:4" ht="23.25">
      <c r="A27" s="277" t="s">
        <v>420</v>
      </c>
      <c r="B27" s="225"/>
      <c r="C27" s="225"/>
      <c r="D27" s="271"/>
    </row>
    <row r="28" spans="1:4" ht="48" customHeight="1">
      <c r="A28" s="224" t="s">
        <v>417</v>
      </c>
      <c r="B28" s="225"/>
      <c r="C28" s="225"/>
      <c r="D28" s="271"/>
    </row>
    <row r="29" spans="1:4" ht="23.25">
      <c r="A29" s="277" t="s">
        <v>423</v>
      </c>
      <c r="B29" s="225"/>
      <c r="C29" s="225"/>
      <c r="D29" s="271"/>
    </row>
    <row r="30" spans="1:4" ht="23.25">
      <c r="A30" s="272" t="s">
        <v>424</v>
      </c>
      <c r="B30" s="273"/>
      <c r="C30" s="273"/>
      <c r="D30" s="274"/>
    </row>
    <row r="31" spans="1:4" ht="23.25">
      <c r="A31" s="8" t="s">
        <v>464</v>
      </c>
      <c r="B31" s="1"/>
      <c r="C31" s="231" t="s">
        <v>465</v>
      </c>
      <c r="D31" s="231"/>
    </row>
    <row r="32" spans="1:4" ht="23.25">
      <c r="A32" s="8" t="s">
        <v>440</v>
      </c>
      <c r="B32" s="231" t="s">
        <v>436</v>
      </c>
      <c r="C32" s="231"/>
      <c r="D32" s="231"/>
    </row>
    <row r="33" spans="2:4" ht="23.25">
      <c r="B33" s="278" t="s">
        <v>435</v>
      </c>
      <c r="C33" s="278"/>
      <c r="D33" s="278"/>
    </row>
    <row r="34" spans="1:4" ht="23.25">
      <c r="A34" s="228"/>
      <c r="B34" s="228"/>
      <c r="C34" s="228"/>
      <c r="D34" s="228"/>
    </row>
  </sheetData>
  <mergeCells count="18">
    <mergeCell ref="A1:D1"/>
    <mergeCell ref="B2:D2"/>
    <mergeCell ref="A26:D26"/>
    <mergeCell ref="A25:D25"/>
    <mergeCell ref="B5:D5"/>
    <mergeCell ref="A3:D3"/>
    <mergeCell ref="A4:D4"/>
    <mergeCell ref="A23:B23"/>
    <mergeCell ref="A34:D34"/>
    <mergeCell ref="C6:D6"/>
    <mergeCell ref="C31:D31"/>
    <mergeCell ref="A28:D28"/>
    <mergeCell ref="A30:D30"/>
    <mergeCell ref="B24:D24"/>
    <mergeCell ref="A27:D27"/>
    <mergeCell ref="A29:D29"/>
    <mergeCell ref="B33:D33"/>
    <mergeCell ref="B32:D32"/>
  </mergeCells>
  <printOptions/>
  <pageMargins left="1.2" right="0.5511811023622047" top="0.7874015748031497" bottom="0.984251968503937" header="0.5118110236220472" footer="0.31496062992125984"/>
  <pageSetup horizontalDpi="600" verticalDpi="600" orientation="portrait" paperSize="9" scale="81" r:id="rId1"/>
  <headerFooter alignWithMargins="0">
    <oddFooter>&amp;Cหน้า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S73"/>
  <sheetViews>
    <sheetView view="pageBreakPreview" zoomScale="85" zoomScaleNormal="50" zoomScaleSheetLayoutView="85" workbookViewId="0" topLeftCell="A1">
      <pane ySplit="5" topLeftCell="BM47" activePane="bottomLeft" state="frozen"/>
      <selection pane="topLeft" activeCell="A29" sqref="A29:D29"/>
      <selection pane="bottomLeft" activeCell="E49" sqref="E49"/>
    </sheetView>
  </sheetViews>
  <sheetFormatPr defaultColWidth="9.140625" defaultRowHeight="21.75"/>
  <cols>
    <col min="1" max="1" width="7.00390625" style="208" customWidth="1"/>
    <col min="2" max="2" width="12.140625" style="191" bestFit="1" customWidth="1"/>
    <col min="3" max="3" width="19.57421875" style="191" customWidth="1"/>
    <col min="4" max="4" width="9.7109375" style="191" customWidth="1"/>
    <col min="5" max="5" width="18.28125" style="191" customWidth="1"/>
    <col min="6" max="6" width="18.8515625" style="191" customWidth="1"/>
    <col min="7" max="7" width="10.57421875" style="191" customWidth="1"/>
    <col min="8" max="8" width="21.421875" style="191" customWidth="1"/>
    <col min="9" max="9" width="19.00390625" style="191" customWidth="1"/>
    <col min="10" max="10" width="9.00390625" style="191" customWidth="1"/>
    <col min="11" max="11" width="6.00390625" style="191" customWidth="1"/>
    <col min="12" max="12" width="7.28125" style="191" customWidth="1"/>
    <col min="13" max="13" width="6.7109375" style="191" customWidth="1"/>
    <col min="14" max="14" width="6.00390625" style="191" customWidth="1"/>
    <col min="15" max="15" width="6.8515625" style="208" customWidth="1"/>
    <col min="16" max="17" width="6.421875" style="208" customWidth="1"/>
    <col min="18" max="18" width="6.7109375" style="191" customWidth="1"/>
    <col min="19" max="19" width="8.57421875" style="191" customWidth="1"/>
    <col min="20" max="16384" width="9.140625" style="191" customWidth="1"/>
  </cols>
  <sheetData>
    <row r="1" spans="1:19" ht="26.25">
      <c r="A1" s="311" t="s">
        <v>542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190"/>
    </row>
    <row r="2" spans="1:19" ht="23.25">
      <c r="A2" s="51" t="s">
        <v>541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302" t="s">
        <v>635</v>
      </c>
      <c r="N2" s="302"/>
      <c r="O2" s="302"/>
      <c r="P2" s="302"/>
      <c r="Q2" s="302"/>
      <c r="R2" s="302"/>
      <c r="S2" s="303"/>
    </row>
    <row r="3" spans="1:19" s="193" customFormat="1" ht="23.25" customHeight="1">
      <c r="A3" s="297" t="s">
        <v>466</v>
      </c>
      <c r="B3" s="297" t="s">
        <v>443</v>
      </c>
      <c r="C3" s="297" t="s">
        <v>484</v>
      </c>
      <c r="D3" s="315" t="s">
        <v>449</v>
      </c>
      <c r="E3" s="315" t="s">
        <v>426</v>
      </c>
      <c r="F3" s="297" t="s">
        <v>427</v>
      </c>
      <c r="G3" s="315" t="s">
        <v>450</v>
      </c>
      <c r="H3" s="315" t="s">
        <v>451</v>
      </c>
      <c r="I3" s="297" t="s">
        <v>425</v>
      </c>
      <c r="J3" s="297" t="s">
        <v>481</v>
      </c>
      <c r="K3" s="314" t="s">
        <v>452</v>
      </c>
      <c r="L3" s="314"/>
      <c r="M3" s="314"/>
      <c r="N3" s="314"/>
      <c r="O3" s="314"/>
      <c r="P3" s="314"/>
      <c r="Q3" s="314"/>
      <c r="R3" s="314"/>
      <c r="S3" s="306" t="s">
        <v>468</v>
      </c>
    </row>
    <row r="4" spans="1:19" s="194" customFormat="1" ht="90" customHeight="1">
      <c r="A4" s="298"/>
      <c r="B4" s="299"/>
      <c r="C4" s="299"/>
      <c r="D4" s="299"/>
      <c r="E4" s="299"/>
      <c r="F4" s="298"/>
      <c r="G4" s="299"/>
      <c r="H4" s="299"/>
      <c r="I4" s="298"/>
      <c r="J4" s="298"/>
      <c r="K4" s="304" t="s">
        <v>455</v>
      </c>
      <c r="L4" s="306" t="s">
        <v>477</v>
      </c>
      <c r="M4" s="308" t="s">
        <v>453</v>
      </c>
      <c r="N4" s="309"/>
      <c r="O4" s="308" t="s">
        <v>454</v>
      </c>
      <c r="P4" s="309"/>
      <c r="Q4" s="306" t="s">
        <v>467</v>
      </c>
      <c r="R4" s="306" t="s">
        <v>463</v>
      </c>
      <c r="S4" s="313"/>
    </row>
    <row r="5" spans="1:19" ht="23.25">
      <c r="A5" s="298"/>
      <c r="B5" s="299"/>
      <c r="C5" s="299"/>
      <c r="D5" s="299"/>
      <c r="E5" s="299"/>
      <c r="F5" s="298"/>
      <c r="G5" s="299"/>
      <c r="H5" s="299"/>
      <c r="I5" s="298"/>
      <c r="J5" s="298"/>
      <c r="K5" s="305"/>
      <c r="L5" s="307"/>
      <c r="M5" s="92" t="s">
        <v>469</v>
      </c>
      <c r="N5" s="92" t="s">
        <v>470</v>
      </c>
      <c r="O5" s="93" t="s">
        <v>469</v>
      </c>
      <c r="P5" s="93" t="s">
        <v>470</v>
      </c>
      <c r="Q5" s="307"/>
      <c r="R5" s="307"/>
      <c r="S5" s="313"/>
    </row>
    <row r="6" spans="1:19" s="89" customFormat="1" ht="21">
      <c r="A6" s="300" t="s">
        <v>554</v>
      </c>
      <c r="B6" s="300"/>
      <c r="C6" s="300"/>
      <c r="D6" s="20"/>
      <c r="E6" s="21"/>
      <c r="F6" s="22"/>
      <c r="G6" s="20"/>
      <c r="H6" s="21"/>
      <c r="I6" s="26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s="89" customFormat="1" ht="72">
      <c r="A7" s="132">
        <v>1</v>
      </c>
      <c r="B7" s="127">
        <v>5010120075</v>
      </c>
      <c r="C7" s="128" t="s">
        <v>555</v>
      </c>
      <c r="D7" s="127" t="s">
        <v>557</v>
      </c>
      <c r="E7" s="209" t="s">
        <v>558</v>
      </c>
      <c r="F7" s="22" t="s">
        <v>559</v>
      </c>
      <c r="G7" s="119">
        <v>39933</v>
      </c>
      <c r="H7" s="21" t="s">
        <v>562</v>
      </c>
      <c r="I7" s="20" t="s">
        <v>564</v>
      </c>
      <c r="J7" s="118" t="s">
        <v>565</v>
      </c>
      <c r="K7" s="103"/>
      <c r="L7" s="20"/>
      <c r="M7" s="20"/>
      <c r="N7" s="20"/>
      <c r="O7" s="24"/>
      <c r="P7" s="24">
        <v>1</v>
      </c>
      <c r="Q7" s="20">
        <f aca="true" t="shared" si="0" ref="Q7:Q12">SUM(K7:P7)</f>
        <v>1</v>
      </c>
      <c r="R7" s="20"/>
      <c r="S7" s="20"/>
    </row>
    <row r="8" spans="1:19" s="89" customFormat="1" ht="72">
      <c r="A8" s="129"/>
      <c r="B8" s="117"/>
      <c r="C8" s="130"/>
      <c r="D8" s="131"/>
      <c r="E8" s="209" t="s">
        <v>603</v>
      </c>
      <c r="F8" s="22" t="s">
        <v>559</v>
      </c>
      <c r="G8" s="119">
        <v>39933</v>
      </c>
      <c r="H8" s="21" t="s">
        <v>604</v>
      </c>
      <c r="I8" s="24" t="s">
        <v>605</v>
      </c>
      <c r="J8" s="24">
        <v>173</v>
      </c>
      <c r="K8" s="103"/>
      <c r="L8" s="20"/>
      <c r="M8" s="20"/>
      <c r="N8" s="20">
        <v>1</v>
      </c>
      <c r="O8" s="24"/>
      <c r="P8" s="24"/>
      <c r="Q8" s="20">
        <f t="shared" si="0"/>
        <v>1</v>
      </c>
      <c r="R8" s="20"/>
      <c r="S8" s="20"/>
    </row>
    <row r="9" spans="1:19" s="89" customFormat="1" ht="108">
      <c r="A9" s="132">
        <v>2</v>
      </c>
      <c r="B9" s="127">
        <v>5010120120</v>
      </c>
      <c r="C9" s="128" t="s">
        <v>556</v>
      </c>
      <c r="D9" s="133" t="s">
        <v>557</v>
      </c>
      <c r="E9" s="209" t="s">
        <v>560</v>
      </c>
      <c r="F9" s="22" t="s">
        <v>561</v>
      </c>
      <c r="G9" s="119">
        <v>39953</v>
      </c>
      <c r="H9" s="21" t="s">
        <v>563</v>
      </c>
      <c r="I9" s="20" t="s">
        <v>564</v>
      </c>
      <c r="J9" s="20" t="s">
        <v>566</v>
      </c>
      <c r="K9" s="118"/>
      <c r="L9" s="20"/>
      <c r="M9" s="20"/>
      <c r="N9" s="20"/>
      <c r="O9" s="24"/>
      <c r="P9" s="24">
        <v>1</v>
      </c>
      <c r="Q9" s="20">
        <f t="shared" si="0"/>
        <v>1</v>
      </c>
      <c r="R9" s="20"/>
      <c r="S9" s="20"/>
    </row>
    <row r="10" spans="1:19" s="89" customFormat="1" ht="108">
      <c r="A10" s="134"/>
      <c r="B10" s="135"/>
      <c r="C10" s="136"/>
      <c r="D10" s="137"/>
      <c r="E10" s="209" t="s">
        <v>645</v>
      </c>
      <c r="F10" s="22" t="s">
        <v>561</v>
      </c>
      <c r="G10" s="119">
        <v>39953</v>
      </c>
      <c r="H10" s="21" t="s">
        <v>646</v>
      </c>
      <c r="I10" s="20" t="s">
        <v>647</v>
      </c>
      <c r="J10" s="20"/>
      <c r="K10" s="118"/>
      <c r="L10" s="20"/>
      <c r="M10" s="20"/>
      <c r="N10" s="20">
        <v>1</v>
      </c>
      <c r="O10" s="24"/>
      <c r="P10" s="24"/>
      <c r="Q10" s="20">
        <f t="shared" si="0"/>
        <v>1</v>
      </c>
      <c r="R10" s="20"/>
      <c r="S10" s="20"/>
    </row>
    <row r="11" spans="1:19" s="89" customFormat="1" ht="137.25" customHeight="1">
      <c r="A11" s="129"/>
      <c r="B11" s="117"/>
      <c r="C11" s="130"/>
      <c r="D11" s="131"/>
      <c r="E11" s="209" t="s">
        <v>6</v>
      </c>
      <c r="F11" s="22" t="s">
        <v>561</v>
      </c>
      <c r="G11" s="119">
        <v>39953</v>
      </c>
      <c r="H11" s="21" t="s">
        <v>7</v>
      </c>
      <c r="I11" s="20" t="s">
        <v>588</v>
      </c>
      <c r="J11" s="20"/>
      <c r="K11" s="118"/>
      <c r="L11" s="20"/>
      <c r="M11" s="20"/>
      <c r="N11" s="20">
        <v>1</v>
      </c>
      <c r="O11" s="24"/>
      <c r="P11" s="24"/>
      <c r="Q11" s="20">
        <f t="shared" si="0"/>
        <v>1</v>
      </c>
      <c r="R11" s="20"/>
      <c r="S11" s="20"/>
    </row>
    <row r="12" spans="1:19" s="89" customFormat="1" ht="126">
      <c r="A12" s="27">
        <v>3</v>
      </c>
      <c r="B12" s="20">
        <v>4812052</v>
      </c>
      <c r="C12" s="21" t="s">
        <v>643</v>
      </c>
      <c r="D12" s="24" t="s">
        <v>557</v>
      </c>
      <c r="E12" s="209" t="s">
        <v>650</v>
      </c>
      <c r="F12" s="21" t="s">
        <v>650</v>
      </c>
      <c r="G12" s="119">
        <v>39766</v>
      </c>
      <c r="H12" s="21" t="s">
        <v>652</v>
      </c>
      <c r="I12" s="119">
        <v>39783</v>
      </c>
      <c r="J12" s="125" t="s">
        <v>644</v>
      </c>
      <c r="K12" s="103"/>
      <c r="L12" s="20">
        <v>1</v>
      </c>
      <c r="M12" s="20"/>
      <c r="N12" s="20"/>
      <c r="O12" s="24"/>
      <c r="P12" s="24"/>
      <c r="Q12" s="20">
        <f t="shared" si="0"/>
        <v>1</v>
      </c>
      <c r="R12" s="20"/>
      <c r="S12" s="20"/>
    </row>
    <row r="13" spans="1:19" s="90" customFormat="1" ht="18">
      <c r="A13" s="310" t="s">
        <v>447</v>
      </c>
      <c r="B13" s="310"/>
      <c r="C13" s="310"/>
      <c r="D13" s="310"/>
      <c r="E13" s="310"/>
      <c r="F13" s="310"/>
      <c r="G13" s="310"/>
      <c r="H13" s="310"/>
      <c r="I13" s="310"/>
      <c r="J13" s="23"/>
      <c r="K13" s="23">
        <f aca="true" t="shared" si="1" ref="K13:S13">SUM(K7:K12)</f>
        <v>0</v>
      </c>
      <c r="L13" s="23">
        <f t="shared" si="1"/>
        <v>1</v>
      </c>
      <c r="M13" s="23">
        <f t="shared" si="1"/>
        <v>0</v>
      </c>
      <c r="N13" s="23">
        <f t="shared" si="1"/>
        <v>3</v>
      </c>
      <c r="O13" s="23">
        <f t="shared" si="1"/>
        <v>0</v>
      </c>
      <c r="P13" s="23">
        <f t="shared" si="1"/>
        <v>2</v>
      </c>
      <c r="Q13" s="23">
        <f t="shared" si="1"/>
        <v>6</v>
      </c>
      <c r="R13" s="23">
        <f t="shared" si="1"/>
        <v>0</v>
      </c>
      <c r="S13" s="23">
        <f t="shared" si="1"/>
        <v>0</v>
      </c>
    </row>
    <row r="14" spans="1:19" s="89" customFormat="1" ht="18">
      <c r="A14" s="301" t="s">
        <v>485</v>
      </c>
      <c r="B14" s="301"/>
      <c r="C14" s="301"/>
      <c r="D14" s="20"/>
      <c r="E14" s="21"/>
      <c r="F14" s="22"/>
      <c r="G14" s="25"/>
      <c r="H14" s="21"/>
      <c r="I14" s="26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s="89" customFormat="1" ht="90">
      <c r="A15" s="27">
        <v>4</v>
      </c>
      <c r="B15" s="20">
        <v>4910120113</v>
      </c>
      <c r="C15" s="22" t="s">
        <v>492</v>
      </c>
      <c r="D15" s="24" t="s">
        <v>493</v>
      </c>
      <c r="E15" s="210" t="s">
        <v>497</v>
      </c>
      <c r="F15" s="104" t="s">
        <v>496</v>
      </c>
      <c r="G15" s="119">
        <v>39994</v>
      </c>
      <c r="H15" s="22" t="s">
        <v>503</v>
      </c>
      <c r="I15" s="20" t="s">
        <v>501</v>
      </c>
      <c r="J15" s="20">
        <v>260</v>
      </c>
      <c r="K15" s="103"/>
      <c r="L15" s="20"/>
      <c r="M15" s="20"/>
      <c r="N15" s="20"/>
      <c r="O15" s="24"/>
      <c r="P15" s="24">
        <v>1</v>
      </c>
      <c r="Q15" s="20">
        <f>SUM(K15:P15)</f>
        <v>1</v>
      </c>
      <c r="R15" s="20"/>
      <c r="S15" s="20"/>
    </row>
    <row r="16" spans="1:19" s="89" customFormat="1" ht="54">
      <c r="A16" s="132">
        <v>5</v>
      </c>
      <c r="B16" s="139">
        <v>5010120058</v>
      </c>
      <c r="C16" s="138" t="s">
        <v>491</v>
      </c>
      <c r="D16" s="133" t="s">
        <v>493</v>
      </c>
      <c r="E16" s="210" t="s">
        <v>495</v>
      </c>
      <c r="F16" s="106" t="s">
        <v>494</v>
      </c>
      <c r="G16" s="119">
        <v>39960</v>
      </c>
      <c r="H16" s="22" t="s">
        <v>503</v>
      </c>
      <c r="I16" s="20" t="s">
        <v>501</v>
      </c>
      <c r="J16" s="20"/>
      <c r="K16" s="103"/>
      <c r="L16" s="20"/>
      <c r="M16" s="20"/>
      <c r="N16" s="20"/>
      <c r="O16" s="24"/>
      <c r="P16" s="24">
        <v>1</v>
      </c>
      <c r="Q16" s="20">
        <f>SUM(K16:P16)</f>
        <v>1</v>
      </c>
      <c r="R16" s="20"/>
      <c r="S16" s="20"/>
    </row>
    <row r="17" spans="1:19" s="89" customFormat="1" ht="54">
      <c r="A17" s="129"/>
      <c r="B17" s="117"/>
      <c r="C17" s="130"/>
      <c r="D17" s="131"/>
      <c r="E17" s="209" t="s">
        <v>601</v>
      </c>
      <c r="F17" s="106" t="s">
        <v>494</v>
      </c>
      <c r="G17" s="119">
        <v>39960</v>
      </c>
      <c r="H17" s="21" t="s">
        <v>631</v>
      </c>
      <c r="I17" s="20" t="s">
        <v>570</v>
      </c>
      <c r="J17" s="20" t="s">
        <v>602</v>
      </c>
      <c r="K17" s="20"/>
      <c r="L17" s="20"/>
      <c r="M17" s="20"/>
      <c r="N17" s="20"/>
      <c r="O17" s="20"/>
      <c r="P17" s="20">
        <v>1</v>
      </c>
      <c r="Q17" s="20">
        <f>SUM(K17:P17)</f>
        <v>1</v>
      </c>
      <c r="R17" s="20"/>
      <c r="S17" s="20"/>
    </row>
    <row r="18" spans="1:19" s="89" customFormat="1" ht="90">
      <c r="A18" s="27">
        <v>6</v>
      </c>
      <c r="B18" s="20">
        <v>5010120064</v>
      </c>
      <c r="C18" s="21" t="s">
        <v>507</v>
      </c>
      <c r="D18" s="24" t="s">
        <v>493</v>
      </c>
      <c r="E18" s="209" t="s">
        <v>506</v>
      </c>
      <c r="F18" s="106" t="s">
        <v>505</v>
      </c>
      <c r="G18" s="119">
        <v>39863</v>
      </c>
      <c r="H18" s="21" t="s">
        <v>490</v>
      </c>
      <c r="I18" s="20" t="s">
        <v>489</v>
      </c>
      <c r="J18" s="20" t="s">
        <v>504</v>
      </c>
      <c r="K18" s="103"/>
      <c r="L18" s="20"/>
      <c r="M18" s="20"/>
      <c r="N18" s="20"/>
      <c r="O18" s="24"/>
      <c r="P18" s="24">
        <v>1</v>
      </c>
      <c r="Q18" s="20">
        <f>SUM(K18:P18)</f>
        <v>1</v>
      </c>
      <c r="R18" s="20"/>
      <c r="S18" s="20"/>
    </row>
    <row r="19" spans="1:19" s="89" customFormat="1" ht="18">
      <c r="A19" s="296" t="s">
        <v>447</v>
      </c>
      <c r="B19" s="296"/>
      <c r="C19" s="296"/>
      <c r="D19" s="296"/>
      <c r="E19" s="296"/>
      <c r="F19" s="296"/>
      <c r="G19" s="296"/>
      <c r="H19" s="296"/>
      <c r="I19" s="296"/>
      <c r="J19" s="20"/>
      <c r="K19" s="20">
        <f aca="true" t="shared" si="2" ref="K19:S19">SUM(K15:K18)</f>
        <v>0</v>
      </c>
      <c r="L19" s="20">
        <f t="shared" si="2"/>
        <v>0</v>
      </c>
      <c r="M19" s="20">
        <f t="shared" si="2"/>
        <v>0</v>
      </c>
      <c r="N19" s="20">
        <f t="shared" si="2"/>
        <v>0</v>
      </c>
      <c r="O19" s="20">
        <f t="shared" si="2"/>
        <v>0</v>
      </c>
      <c r="P19" s="20">
        <f t="shared" si="2"/>
        <v>4</v>
      </c>
      <c r="Q19" s="20">
        <f t="shared" si="2"/>
        <v>4</v>
      </c>
      <c r="R19" s="20">
        <f t="shared" si="2"/>
        <v>0</v>
      </c>
      <c r="S19" s="20">
        <f t="shared" si="2"/>
        <v>0</v>
      </c>
    </row>
    <row r="20" spans="1:19" s="217" customFormat="1" ht="18">
      <c r="A20" s="322" t="s">
        <v>487</v>
      </c>
      <c r="B20" s="322"/>
      <c r="C20" s="322"/>
      <c r="D20" s="211"/>
      <c r="E20" s="211"/>
      <c r="F20" s="211"/>
      <c r="G20" s="211"/>
      <c r="H20" s="211"/>
      <c r="I20" s="211"/>
      <c r="J20" s="211"/>
      <c r="K20" s="212"/>
      <c r="L20" s="213"/>
      <c r="M20" s="214"/>
      <c r="N20" s="214"/>
      <c r="O20" s="215"/>
      <c r="P20" s="215"/>
      <c r="Q20" s="213"/>
      <c r="R20" s="213"/>
      <c r="S20" s="216"/>
    </row>
    <row r="21" spans="1:19" s="96" customFormat="1" ht="72">
      <c r="A21" s="27">
        <v>7</v>
      </c>
      <c r="B21" s="20">
        <v>4910120027</v>
      </c>
      <c r="C21" s="22" t="s">
        <v>591</v>
      </c>
      <c r="D21" s="20" t="s">
        <v>488</v>
      </c>
      <c r="E21" s="209" t="s">
        <v>593</v>
      </c>
      <c r="F21" s="22" t="s">
        <v>594</v>
      </c>
      <c r="G21" s="119">
        <v>39926</v>
      </c>
      <c r="H21" s="21" t="s">
        <v>590</v>
      </c>
      <c r="I21" s="20" t="s">
        <v>586</v>
      </c>
      <c r="J21" s="20" t="s">
        <v>598</v>
      </c>
      <c r="K21" s="103"/>
      <c r="L21" s="20"/>
      <c r="M21" s="20"/>
      <c r="N21" s="20"/>
      <c r="O21" s="24"/>
      <c r="P21" s="20">
        <v>1</v>
      </c>
      <c r="Q21" s="20">
        <f>SUM(K21:P21)</f>
        <v>1</v>
      </c>
      <c r="R21" s="20"/>
      <c r="S21" s="20"/>
    </row>
    <row r="22" spans="1:19" s="96" customFormat="1" ht="54">
      <c r="A22" s="132">
        <v>8</v>
      </c>
      <c r="B22" s="127">
        <v>4910120063</v>
      </c>
      <c r="C22" s="128" t="s">
        <v>592</v>
      </c>
      <c r="D22" s="127" t="s">
        <v>488</v>
      </c>
      <c r="E22" s="209" t="s">
        <v>595</v>
      </c>
      <c r="F22" s="22" t="s">
        <v>596</v>
      </c>
      <c r="G22" s="119">
        <v>39934</v>
      </c>
      <c r="H22" s="21" t="s">
        <v>590</v>
      </c>
      <c r="I22" s="20" t="s">
        <v>586</v>
      </c>
      <c r="J22" s="20" t="s">
        <v>599</v>
      </c>
      <c r="K22" s="103"/>
      <c r="L22" s="20"/>
      <c r="M22" s="20"/>
      <c r="N22" s="20"/>
      <c r="O22" s="24"/>
      <c r="P22" s="20">
        <v>1</v>
      </c>
      <c r="Q22" s="20">
        <f>SUM(K22:P22)</f>
        <v>1</v>
      </c>
      <c r="R22" s="20"/>
      <c r="S22" s="20"/>
    </row>
    <row r="23" spans="1:19" s="96" customFormat="1" ht="54">
      <c r="A23" s="129"/>
      <c r="B23" s="117"/>
      <c r="C23" s="130"/>
      <c r="D23" s="117"/>
      <c r="E23" s="209" t="s">
        <v>597</v>
      </c>
      <c r="F23" s="22" t="s">
        <v>596</v>
      </c>
      <c r="G23" s="119">
        <v>39934</v>
      </c>
      <c r="H23" s="21" t="s">
        <v>631</v>
      </c>
      <c r="I23" s="20" t="s">
        <v>570</v>
      </c>
      <c r="J23" s="20" t="s">
        <v>600</v>
      </c>
      <c r="K23" s="20"/>
      <c r="L23" s="20"/>
      <c r="M23" s="20"/>
      <c r="N23" s="20"/>
      <c r="O23" s="20"/>
      <c r="P23" s="20">
        <v>1</v>
      </c>
      <c r="Q23" s="20">
        <f>SUM(K23:P23)</f>
        <v>1</v>
      </c>
      <c r="R23" s="20"/>
      <c r="S23" s="20"/>
    </row>
    <row r="24" spans="1:19" s="95" customFormat="1" ht="18">
      <c r="A24" s="310" t="s">
        <v>447</v>
      </c>
      <c r="B24" s="310"/>
      <c r="C24" s="310"/>
      <c r="D24" s="310"/>
      <c r="E24" s="310"/>
      <c r="F24" s="310"/>
      <c r="G24" s="310"/>
      <c r="H24" s="310"/>
      <c r="I24" s="310"/>
      <c r="J24" s="23"/>
      <c r="K24" s="23">
        <f aca="true" t="shared" si="3" ref="K24:S24">SUM(K21:K23)</f>
        <v>0</v>
      </c>
      <c r="L24" s="23">
        <f t="shared" si="3"/>
        <v>0</v>
      </c>
      <c r="M24" s="23">
        <f t="shared" si="3"/>
        <v>0</v>
      </c>
      <c r="N24" s="23">
        <f t="shared" si="3"/>
        <v>0</v>
      </c>
      <c r="O24" s="23">
        <f t="shared" si="3"/>
        <v>0</v>
      </c>
      <c r="P24" s="23">
        <f t="shared" si="3"/>
        <v>3</v>
      </c>
      <c r="Q24" s="23">
        <f t="shared" si="3"/>
        <v>3</v>
      </c>
      <c r="R24" s="23">
        <f t="shared" si="3"/>
        <v>0</v>
      </c>
      <c r="S24" s="23">
        <f t="shared" si="3"/>
        <v>0</v>
      </c>
    </row>
    <row r="25" spans="1:19" s="91" customFormat="1" ht="18">
      <c r="A25" s="322" t="s">
        <v>534</v>
      </c>
      <c r="B25" s="322"/>
      <c r="C25" s="322"/>
      <c r="D25" s="218"/>
      <c r="E25" s="218"/>
      <c r="F25" s="218"/>
      <c r="G25" s="218"/>
      <c r="H25" s="218"/>
      <c r="I25" s="218"/>
      <c r="J25" s="218"/>
      <c r="K25" s="219"/>
      <c r="L25" s="220"/>
      <c r="M25" s="221"/>
      <c r="N25" s="221"/>
      <c r="O25" s="188"/>
      <c r="P25" s="188"/>
      <c r="Q25" s="220"/>
      <c r="R25" s="220"/>
      <c r="S25" s="222"/>
    </row>
    <row r="26" spans="1:19" s="89" customFormat="1" ht="90">
      <c r="A26" s="27">
        <v>9</v>
      </c>
      <c r="B26" s="105">
        <v>4910120025</v>
      </c>
      <c r="C26" s="22" t="s">
        <v>533</v>
      </c>
      <c r="D26" s="20" t="s">
        <v>508</v>
      </c>
      <c r="E26" s="210" t="s">
        <v>532</v>
      </c>
      <c r="F26" s="106" t="s">
        <v>531</v>
      </c>
      <c r="G26" s="119">
        <v>39883</v>
      </c>
      <c r="H26" s="21" t="s">
        <v>653</v>
      </c>
      <c r="I26" s="20" t="s">
        <v>509</v>
      </c>
      <c r="J26" s="20">
        <v>35</v>
      </c>
      <c r="K26" s="103"/>
      <c r="L26" s="20"/>
      <c r="M26" s="20"/>
      <c r="N26" s="20"/>
      <c r="O26" s="24"/>
      <c r="P26" s="24">
        <v>1</v>
      </c>
      <c r="Q26" s="20">
        <f>SUM(K26:P26)</f>
        <v>1</v>
      </c>
      <c r="R26" s="20"/>
      <c r="S26" s="20"/>
    </row>
    <row r="27" spans="1:19" s="89" customFormat="1" ht="72">
      <c r="A27" s="27">
        <v>10</v>
      </c>
      <c r="B27" s="20">
        <v>5010120090</v>
      </c>
      <c r="C27" s="21" t="s">
        <v>530</v>
      </c>
      <c r="D27" s="20" t="s">
        <v>508</v>
      </c>
      <c r="E27" s="209" t="s">
        <v>529</v>
      </c>
      <c r="F27" s="106" t="s">
        <v>528</v>
      </c>
      <c r="G27" s="119">
        <v>39759</v>
      </c>
      <c r="H27" s="21" t="s">
        <v>653</v>
      </c>
      <c r="I27" s="20" t="s">
        <v>509</v>
      </c>
      <c r="J27" s="20">
        <v>115</v>
      </c>
      <c r="K27" s="103"/>
      <c r="L27" s="20"/>
      <c r="M27" s="20"/>
      <c r="N27" s="20"/>
      <c r="O27" s="24"/>
      <c r="P27" s="24">
        <v>1</v>
      </c>
      <c r="Q27" s="20">
        <f>SUM(K27:P27)</f>
        <v>1</v>
      </c>
      <c r="R27" s="20"/>
      <c r="S27" s="20"/>
    </row>
    <row r="28" spans="1:19" s="89" customFormat="1" ht="90" customHeight="1">
      <c r="A28" s="132">
        <v>11</v>
      </c>
      <c r="B28" s="127">
        <v>4910120024</v>
      </c>
      <c r="C28" s="128" t="s">
        <v>527</v>
      </c>
      <c r="D28" s="127" t="s">
        <v>508</v>
      </c>
      <c r="E28" s="209" t="s">
        <v>526</v>
      </c>
      <c r="F28" s="106" t="s">
        <v>573</v>
      </c>
      <c r="G28" s="119">
        <v>39969</v>
      </c>
      <c r="H28" s="21" t="s">
        <v>653</v>
      </c>
      <c r="I28" s="20" t="s">
        <v>509</v>
      </c>
      <c r="J28" s="20">
        <v>100</v>
      </c>
      <c r="K28" s="103"/>
      <c r="L28" s="20"/>
      <c r="M28" s="20"/>
      <c r="N28" s="20"/>
      <c r="O28" s="24"/>
      <c r="P28" s="24">
        <v>1</v>
      </c>
      <c r="Q28" s="20">
        <f>SUM(K28:P28)</f>
        <v>1</v>
      </c>
      <c r="R28" s="20"/>
      <c r="S28" s="20"/>
    </row>
    <row r="29" spans="1:19" s="89" customFormat="1" ht="90" customHeight="1">
      <c r="A29" s="134"/>
      <c r="B29" s="135"/>
      <c r="C29" s="136"/>
      <c r="D29" s="135"/>
      <c r="E29" s="209" t="s">
        <v>567</v>
      </c>
      <c r="F29" s="106" t="s">
        <v>573</v>
      </c>
      <c r="G29" s="119">
        <v>39969</v>
      </c>
      <c r="H29" s="21" t="s">
        <v>568</v>
      </c>
      <c r="I29" s="20" t="s">
        <v>569</v>
      </c>
      <c r="J29" s="20">
        <v>49</v>
      </c>
      <c r="K29" s="103"/>
      <c r="L29" s="20"/>
      <c r="M29" s="20"/>
      <c r="N29" s="20">
        <v>1</v>
      </c>
      <c r="O29" s="24"/>
      <c r="P29" s="24"/>
      <c r="Q29" s="20">
        <f>SUM(K29:P29)</f>
        <v>1</v>
      </c>
      <c r="R29" s="20"/>
      <c r="S29" s="20"/>
    </row>
    <row r="30" spans="1:19" s="89" customFormat="1" ht="90">
      <c r="A30" s="129"/>
      <c r="B30" s="117"/>
      <c r="C30" s="130"/>
      <c r="D30" s="117"/>
      <c r="E30" s="209" t="s">
        <v>572</v>
      </c>
      <c r="F30" s="106" t="s">
        <v>573</v>
      </c>
      <c r="G30" s="119">
        <v>39969</v>
      </c>
      <c r="H30" s="21" t="s">
        <v>631</v>
      </c>
      <c r="I30" s="20" t="s">
        <v>570</v>
      </c>
      <c r="J30" s="20" t="s">
        <v>574</v>
      </c>
      <c r="K30" s="20"/>
      <c r="L30" s="20"/>
      <c r="M30" s="20"/>
      <c r="N30" s="20"/>
      <c r="O30" s="20"/>
      <c r="P30" s="20">
        <v>1</v>
      </c>
      <c r="Q30" s="20">
        <f aca="true" t="shared" si="4" ref="Q30:Q39">SUM(K30:P30)</f>
        <v>1</v>
      </c>
      <c r="R30" s="20"/>
      <c r="S30" s="20"/>
    </row>
    <row r="31" spans="1:19" s="89" customFormat="1" ht="108">
      <c r="A31" s="132">
        <v>12</v>
      </c>
      <c r="B31" s="127">
        <v>5010120112</v>
      </c>
      <c r="C31" s="128" t="s">
        <v>525</v>
      </c>
      <c r="D31" s="127" t="s">
        <v>508</v>
      </c>
      <c r="E31" s="209" t="s">
        <v>654</v>
      </c>
      <c r="F31" s="106" t="s">
        <v>524</v>
      </c>
      <c r="G31" s="119">
        <v>39923</v>
      </c>
      <c r="H31" s="21" t="s">
        <v>653</v>
      </c>
      <c r="I31" s="20" t="s">
        <v>509</v>
      </c>
      <c r="J31" s="20">
        <v>34</v>
      </c>
      <c r="K31" s="103"/>
      <c r="L31" s="20"/>
      <c r="M31" s="20"/>
      <c r="N31" s="20"/>
      <c r="O31" s="24"/>
      <c r="P31" s="24">
        <v>1</v>
      </c>
      <c r="Q31" s="20">
        <f t="shared" si="4"/>
        <v>1</v>
      </c>
      <c r="R31" s="20"/>
      <c r="S31" s="20"/>
    </row>
    <row r="32" spans="1:19" s="89" customFormat="1" ht="90">
      <c r="A32" s="129"/>
      <c r="B32" s="117"/>
      <c r="C32" s="130"/>
      <c r="D32" s="117"/>
      <c r="E32" s="209" t="s">
        <v>5</v>
      </c>
      <c r="F32" s="106" t="s">
        <v>524</v>
      </c>
      <c r="G32" s="119">
        <v>39923</v>
      </c>
      <c r="H32" s="21" t="s">
        <v>575</v>
      </c>
      <c r="I32" s="20" t="s">
        <v>576</v>
      </c>
      <c r="J32" s="20"/>
      <c r="K32" s="103"/>
      <c r="L32" s="20"/>
      <c r="M32" s="20"/>
      <c r="N32" s="20"/>
      <c r="O32" s="24"/>
      <c r="P32" s="24">
        <v>1</v>
      </c>
      <c r="Q32" s="20">
        <f t="shared" si="4"/>
        <v>1</v>
      </c>
      <c r="R32" s="20"/>
      <c r="S32" s="20"/>
    </row>
    <row r="33" spans="1:19" s="89" customFormat="1" ht="90">
      <c r="A33" s="132">
        <v>13</v>
      </c>
      <c r="B33" s="127">
        <v>4910120008</v>
      </c>
      <c r="C33" s="128" t="s">
        <v>523</v>
      </c>
      <c r="D33" s="127" t="s">
        <v>508</v>
      </c>
      <c r="E33" s="209" t="s">
        <v>632</v>
      </c>
      <c r="F33" s="106" t="s">
        <v>522</v>
      </c>
      <c r="G33" s="119">
        <v>39947</v>
      </c>
      <c r="H33" s="21" t="s">
        <v>653</v>
      </c>
      <c r="I33" s="20" t="s">
        <v>509</v>
      </c>
      <c r="J33" s="20">
        <v>106</v>
      </c>
      <c r="K33" s="103"/>
      <c r="L33" s="20"/>
      <c r="M33" s="20"/>
      <c r="N33" s="20"/>
      <c r="O33" s="24"/>
      <c r="P33" s="24">
        <v>1</v>
      </c>
      <c r="Q33" s="20">
        <f t="shared" si="4"/>
        <v>1</v>
      </c>
      <c r="R33" s="20"/>
      <c r="S33" s="20"/>
    </row>
    <row r="34" spans="1:19" s="89" customFormat="1" ht="90">
      <c r="A34" s="129"/>
      <c r="B34" s="117"/>
      <c r="C34" s="130"/>
      <c r="D34" s="117"/>
      <c r="E34" s="209" t="s">
        <v>522</v>
      </c>
      <c r="F34" s="106" t="s">
        <v>522</v>
      </c>
      <c r="G34" s="119">
        <v>39947</v>
      </c>
      <c r="H34" s="21" t="s">
        <v>631</v>
      </c>
      <c r="I34" s="20" t="s">
        <v>570</v>
      </c>
      <c r="J34" s="20"/>
      <c r="K34" s="20"/>
      <c r="L34" s="20"/>
      <c r="M34" s="20"/>
      <c r="N34" s="20"/>
      <c r="O34" s="20"/>
      <c r="P34" s="20">
        <v>1</v>
      </c>
      <c r="Q34" s="20">
        <f t="shared" si="4"/>
        <v>1</v>
      </c>
      <c r="R34" s="20"/>
      <c r="S34" s="20"/>
    </row>
    <row r="35" spans="1:19" s="89" customFormat="1" ht="126">
      <c r="A35" s="27">
        <v>14</v>
      </c>
      <c r="B35" s="20">
        <v>4812032</v>
      </c>
      <c r="C35" s="21" t="s">
        <v>521</v>
      </c>
      <c r="D35" s="20" t="s">
        <v>508</v>
      </c>
      <c r="E35" s="209" t="s">
        <v>520</v>
      </c>
      <c r="F35" s="106" t="s">
        <v>519</v>
      </c>
      <c r="G35" s="119">
        <v>39959</v>
      </c>
      <c r="H35" s="21" t="s">
        <v>653</v>
      </c>
      <c r="I35" s="20" t="s">
        <v>509</v>
      </c>
      <c r="J35" s="20">
        <v>122</v>
      </c>
      <c r="K35" s="103"/>
      <c r="L35" s="20"/>
      <c r="M35" s="20"/>
      <c r="N35" s="20"/>
      <c r="O35" s="24"/>
      <c r="P35" s="24">
        <v>1</v>
      </c>
      <c r="Q35" s="20">
        <f t="shared" si="4"/>
        <v>1</v>
      </c>
      <c r="R35" s="20"/>
      <c r="S35" s="20"/>
    </row>
    <row r="36" spans="1:19" s="89" customFormat="1" ht="72">
      <c r="A36" s="27">
        <v>15</v>
      </c>
      <c r="B36" s="20">
        <v>4910120040</v>
      </c>
      <c r="C36" s="21" t="s">
        <v>518</v>
      </c>
      <c r="D36" s="20" t="s">
        <v>508</v>
      </c>
      <c r="E36" s="209" t="s">
        <v>517</v>
      </c>
      <c r="F36" s="106" t="s">
        <v>516</v>
      </c>
      <c r="G36" s="119">
        <v>39990</v>
      </c>
      <c r="H36" s="21" t="s">
        <v>653</v>
      </c>
      <c r="I36" s="20" t="s">
        <v>509</v>
      </c>
      <c r="J36" s="20">
        <v>142</v>
      </c>
      <c r="K36" s="103"/>
      <c r="L36" s="20"/>
      <c r="M36" s="20"/>
      <c r="N36" s="20"/>
      <c r="O36" s="24"/>
      <c r="P36" s="24">
        <v>1</v>
      </c>
      <c r="Q36" s="20">
        <f t="shared" si="4"/>
        <v>1</v>
      </c>
      <c r="R36" s="20"/>
      <c r="S36" s="20"/>
    </row>
    <row r="37" spans="1:19" s="89" customFormat="1" ht="108">
      <c r="A37" s="27">
        <v>16</v>
      </c>
      <c r="B37" s="20">
        <v>4910120030</v>
      </c>
      <c r="C37" s="21" t="s">
        <v>515</v>
      </c>
      <c r="D37" s="20" t="s">
        <v>508</v>
      </c>
      <c r="E37" s="209" t="s">
        <v>514</v>
      </c>
      <c r="F37" s="106" t="s">
        <v>513</v>
      </c>
      <c r="G37" s="119">
        <v>39965</v>
      </c>
      <c r="H37" s="21" t="s">
        <v>653</v>
      </c>
      <c r="I37" s="20" t="s">
        <v>509</v>
      </c>
      <c r="J37" s="20">
        <v>82</v>
      </c>
      <c r="K37" s="103"/>
      <c r="L37" s="20"/>
      <c r="M37" s="20"/>
      <c r="N37" s="20"/>
      <c r="O37" s="24"/>
      <c r="P37" s="24">
        <v>1</v>
      </c>
      <c r="Q37" s="20">
        <f t="shared" si="4"/>
        <v>1</v>
      </c>
      <c r="R37" s="20"/>
      <c r="S37" s="20"/>
    </row>
    <row r="38" spans="1:19" s="89" customFormat="1" ht="72">
      <c r="A38" s="27">
        <v>17</v>
      </c>
      <c r="B38" s="20">
        <v>4910120053</v>
      </c>
      <c r="C38" s="21" t="s">
        <v>512</v>
      </c>
      <c r="D38" s="20" t="s">
        <v>508</v>
      </c>
      <c r="E38" s="209" t="s">
        <v>511</v>
      </c>
      <c r="F38" s="106" t="s">
        <v>510</v>
      </c>
      <c r="G38" s="119">
        <v>39848</v>
      </c>
      <c r="H38" s="21" t="s">
        <v>653</v>
      </c>
      <c r="I38" s="20" t="s">
        <v>509</v>
      </c>
      <c r="J38" s="20">
        <v>127</v>
      </c>
      <c r="K38" s="103"/>
      <c r="L38" s="20"/>
      <c r="M38" s="20"/>
      <c r="N38" s="20"/>
      <c r="O38" s="24"/>
      <c r="P38" s="24">
        <v>1</v>
      </c>
      <c r="Q38" s="20">
        <f t="shared" si="4"/>
        <v>1</v>
      </c>
      <c r="R38" s="20"/>
      <c r="S38" s="20"/>
    </row>
    <row r="39" spans="1:19" s="89" customFormat="1" ht="72">
      <c r="A39" s="27">
        <v>18</v>
      </c>
      <c r="B39" s="121">
        <v>4910120051</v>
      </c>
      <c r="C39" s="106" t="s">
        <v>577</v>
      </c>
      <c r="D39" s="20" t="s">
        <v>508</v>
      </c>
      <c r="E39" s="209" t="s">
        <v>578</v>
      </c>
      <c r="F39" s="106" t="s">
        <v>579</v>
      </c>
      <c r="G39" s="119">
        <v>39955</v>
      </c>
      <c r="H39" s="21" t="s">
        <v>568</v>
      </c>
      <c r="I39" s="20" t="s">
        <v>569</v>
      </c>
      <c r="J39" s="20">
        <v>71</v>
      </c>
      <c r="K39" s="103"/>
      <c r="L39" s="20"/>
      <c r="M39" s="20"/>
      <c r="N39" s="20">
        <v>1</v>
      </c>
      <c r="O39" s="24"/>
      <c r="P39" s="24"/>
      <c r="Q39" s="20">
        <f t="shared" si="4"/>
        <v>1</v>
      </c>
      <c r="R39" s="20"/>
      <c r="S39" s="20"/>
    </row>
    <row r="40" spans="1:19" s="95" customFormat="1" ht="18">
      <c r="A40" s="310" t="s">
        <v>447</v>
      </c>
      <c r="B40" s="310"/>
      <c r="C40" s="310"/>
      <c r="D40" s="310"/>
      <c r="E40" s="310"/>
      <c r="F40" s="310"/>
      <c r="G40" s="310"/>
      <c r="H40" s="310"/>
      <c r="I40" s="310"/>
      <c r="J40" s="23"/>
      <c r="K40" s="23">
        <f aca="true" t="shared" si="5" ref="K40:S40">SUM(K26:K39)</f>
        <v>0</v>
      </c>
      <c r="L40" s="23">
        <f t="shared" si="5"/>
        <v>0</v>
      </c>
      <c r="M40" s="23">
        <f t="shared" si="5"/>
        <v>0</v>
      </c>
      <c r="N40" s="23">
        <f t="shared" si="5"/>
        <v>2</v>
      </c>
      <c r="O40" s="23">
        <f t="shared" si="5"/>
        <v>0</v>
      </c>
      <c r="P40" s="23">
        <f t="shared" si="5"/>
        <v>12</v>
      </c>
      <c r="Q40" s="23">
        <f t="shared" si="5"/>
        <v>14</v>
      </c>
      <c r="R40" s="23">
        <f t="shared" si="5"/>
        <v>0</v>
      </c>
      <c r="S40" s="23">
        <f t="shared" si="5"/>
        <v>0</v>
      </c>
    </row>
    <row r="41" spans="1:19" s="91" customFormat="1" ht="18">
      <c r="A41" s="301" t="s">
        <v>442</v>
      </c>
      <c r="B41" s="301"/>
      <c r="C41" s="301"/>
      <c r="D41" s="24"/>
      <c r="E41" s="21"/>
      <c r="F41" s="21"/>
      <c r="G41" s="25"/>
      <c r="H41" s="21"/>
      <c r="I41" s="26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s="91" customFormat="1" ht="90">
      <c r="A42" s="187">
        <v>19</v>
      </c>
      <c r="B42" s="24">
        <v>4812101</v>
      </c>
      <c r="C42" s="21" t="s">
        <v>609</v>
      </c>
      <c r="D42" s="21" t="s">
        <v>502</v>
      </c>
      <c r="E42" s="209" t="s">
        <v>610</v>
      </c>
      <c r="F42" s="21" t="s">
        <v>611</v>
      </c>
      <c r="G42" s="119">
        <v>39959</v>
      </c>
      <c r="H42" s="21" t="s">
        <v>655</v>
      </c>
      <c r="I42" s="20" t="s">
        <v>509</v>
      </c>
      <c r="J42" s="20" t="s">
        <v>612</v>
      </c>
      <c r="K42" s="103"/>
      <c r="L42" s="24"/>
      <c r="M42" s="24"/>
      <c r="N42" s="20"/>
      <c r="O42" s="24"/>
      <c r="P42" s="24">
        <v>1</v>
      </c>
      <c r="Q42" s="20">
        <f>SUM(K42:P42)</f>
        <v>1</v>
      </c>
      <c r="R42" s="20"/>
      <c r="S42" s="20"/>
    </row>
    <row r="43" spans="1:19" s="89" customFormat="1" ht="108">
      <c r="A43" s="132">
        <v>20</v>
      </c>
      <c r="B43" s="133">
        <v>4910120065</v>
      </c>
      <c r="C43" s="141" t="s">
        <v>613</v>
      </c>
      <c r="D43" s="133" t="s">
        <v>502</v>
      </c>
      <c r="E43" s="209" t="s">
        <v>614</v>
      </c>
      <c r="F43" s="21" t="s">
        <v>9</v>
      </c>
      <c r="G43" s="119">
        <v>39762</v>
      </c>
      <c r="H43" s="21" t="s">
        <v>631</v>
      </c>
      <c r="I43" s="20" t="s">
        <v>570</v>
      </c>
      <c r="J43" s="20" t="s">
        <v>615</v>
      </c>
      <c r="K43" s="103"/>
      <c r="L43" s="24"/>
      <c r="M43" s="24"/>
      <c r="N43" s="20"/>
      <c r="O43" s="24"/>
      <c r="P43" s="24">
        <v>1</v>
      </c>
      <c r="Q43" s="20">
        <f>SUM(K43:P43)</f>
        <v>1</v>
      </c>
      <c r="R43" s="20"/>
      <c r="S43" s="20"/>
    </row>
    <row r="44" spans="1:19" s="89" customFormat="1" ht="90">
      <c r="A44" s="27">
        <v>21</v>
      </c>
      <c r="B44" s="24">
        <v>5010121026</v>
      </c>
      <c r="C44" s="122" t="s">
        <v>618</v>
      </c>
      <c r="D44" s="24" t="s">
        <v>617</v>
      </c>
      <c r="E44" s="209" t="s">
        <v>619</v>
      </c>
      <c r="F44" s="21" t="s">
        <v>620</v>
      </c>
      <c r="G44" s="119">
        <v>39940</v>
      </c>
      <c r="H44" s="21" t="s">
        <v>621</v>
      </c>
      <c r="I44" s="20" t="s">
        <v>622</v>
      </c>
      <c r="J44" s="20" t="s">
        <v>656</v>
      </c>
      <c r="K44" s="103"/>
      <c r="L44" s="24"/>
      <c r="M44" s="24"/>
      <c r="N44" s="20"/>
      <c r="O44" s="24"/>
      <c r="P44" s="24">
        <v>1</v>
      </c>
      <c r="Q44" s="20">
        <f>SUM(K44:P44)</f>
        <v>1</v>
      </c>
      <c r="R44" s="20"/>
      <c r="S44" s="20"/>
    </row>
    <row r="45" spans="1:19" s="89" customFormat="1" ht="54">
      <c r="A45" s="27">
        <v>22</v>
      </c>
      <c r="B45" s="24">
        <v>5010120070</v>
      </c>
      <c r="C45" s="122" t="s">
        <v>648</v>
      </c>
      <c r="D45" s="24" t="s">
        <v>502</v>
      </c>
      <c r="E45" s="209" t="s">
        <v>649</v>
      </c>
      <c r="F45" s="21" t="s">
        <v>651</v>
      </c>
      <c r="G45" s="119">
        <v>40039</v>
      </c>
      <c r="H45" s="21" t="s">
        <v>0</v>
      </c>
      <c r="I45" s="20" t="s">
        <v>553</v>
      </c>
      <c r="J45" s="20" t="s">
        <v>657</v>
      </c>
      <c r="K45" s="103"/>
      <c r="L45" s="24"/>
      <c r="M45" s="24"/>
      <c r="N45" s="20"/>
      <c r="O45" s="24"/>
      <c r="P45" s="24">
        <v>1</v>
      </c>
      <c r="Q45" s="20">
        <f>SUM(K45:P45)</f>
        <v>1</v>
      </c>
      <c r="R45" s="20"/>
      <c r="S45" s="20"/>
    </row>
    <row r="46" spans="1:19" s="89" customFormat="1" ht="72">
      <c r="A46" s="27">
        <v>23</v>
      </c>
      <c r="B46" s="24">
        <v>4812541</v>
      </c>
      <c r="C46" s="122" t="s">
        <v>1</v>
      </c>
      <c r="D46" s="24" t="s">
        <v>617</v>
      </c>
      <c r="E46" s="209" t="s">
        <v>3</v>
      </c>
      <c r="F46" s="21" t="s">
        <v>3</v>
      </c>
      <c r="G46" s="119">
        <v>39933</v>
      </c>
      <c r="H46" s="21" t="s">
        <v>658</v>
      </c>
      <c r="I46" s="119">
        <v>39873</v>
      </c>
      <c r="J46" s="20" t="s">
        <v>4</v>
      </c>
      <c r="K46" s="103"/>
      <c r="L46" s="24">
        <v>1</v>
      </c>
      <c r="M46" s="24"/>
      <c r="N46" s="20"/>
      <c r="O46" s="24"/>
      <c r="P46" s="24"/>
      <c r="Q46" s="20">
        <f>SUM(K46:P46)</f>
        <v>1</v>
      </c>
      <c r="R46" s="20"/>
      <c r="S46" s="20"/>
    </row>
    <row r="47" spans="1:19" s="90" customFormat="1" ht="18">
      <c r="A47" s="310" t="s">
        <v>447</v>
      </c>
      <c r="B47" s="310"/>
      <c r="C47" s="310"/>
      <c r="D47" s="310"/>
      <c r="E47" s="310"/>
      <c r="F47" s="310"/>
      <c r="G47" s="310"/>
      <c r="H47" s="310"/>
      <c r="I47" s="310"/>
      <c r="J47" s="23"/>
      <c r="K47" s="23">
        <f aca="true" t="shared" si="6" ref="K47:S47">SUM(K42:K46)</f>
        <v>0</v>
      </c>
      <c r="L47" s="23">
        <f t="shared" si="6"/>
        <v>1</v>
      </c>
      <c r="M47" s="23">
        <f t="shared" si="6"/>
        <v>0</v>
      </c>
      <c r="N47" s="23">
        <f t="shared" si="6"/>
        <v>0</v>
      </c>
      <c r="O47" s="23">
        <f t="shared" si="6"/>
        <v>0</v>
      </c>
      <c r="P47" s="23">
        <f t="shared" si="6"/>
        <v>4</v>
      </c>
      <c r="Q47" s="23">
        <f t="shared" si="6"/>
        <v>5</v>
      </c>
      <c r="R47" s="23">
        <f t="shared" si="6"/>
        <v>0</v>
      </c>
      <c r="S47" s="23">
        <f t="shared" si="6"/>
        <v>0</v>
      </c>
    </row>
    <row r="48" spans="1:19" s="89" customFormat="1" ht="18">
      <c r="A48" s="301" t="s">
        <v>441</v>
      </c>
      <c r="B48" s="301"/>
      <c r="C48" s="301"/>
      <c r="D48" s="20"/>
      <c r="E48" s="21"/>
      <c r="F48" s="22"/>
      <c r="G48" s="20"/>
      <c r="H48" s="21"/>
      <c r="I48" s="26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s="89" customFormat="1" ht="72">
      <c r="A49" s="27">
        <v>24</v>
      </c>
      <c r="B49" s="107">
        <v>5010120097</v>
      </c>
      <c r="C49" s="22" t="s">
        <v>8</v>
      </c>
      <c r="D49" s="24" t="s">
        <v>498</v>
      </c>
      <c r="E49" s="210" t="s">
        <v>500</v>
      </c>
      <c r="F49" s="21" t="s">
        <v>499</v>
      </c>
      <c r="G49" s="119">
        <v>39933</v>
      </c>
      <c r="H49" s="22" t="s">
        <v>659</v>
      </c>
      <c r="I49" s="119">
        <v>39855</v>
      </c>
      <c r="J49" s="20" t="s">
        <v>660</v>
      </c>
      <c r="K49" s="103"/>
      <c r="L49" s="24"/>
      <c r="M49" s="24"/>
      <c r="N49" s="20"/>
      <c r="O49" s="24"/>
      <c r="P49" s="24">
        <v>1</v>
      </c>
      <c r="Q49" s="20">
        <f>SUM(K49:P49)</f>
        <v>1</v>
      </c>
      <c r="R49" s="20"/>
      <c r="S49" s="20"/>
    </row>
    <row r="50" spans="1:19" s="89" customFormat="1" ht="72">
      <c r="A50" s="27">
        <v>25</v>
      </c>
      <c r="B50" s="20">
        <v>4910120100</v>
      </c>
      <c r="C50" s="21" t="s">
        <v>606</v>
      </c>
      <c r="D50" s="24" t="s">
        <v>498</v>
      </c>
      <c r="E50" s="209" t="s">
        <v>607</v>
      </c>
      <c r="F50" s="21" t="s">
        <v>608</v>
      </c>
      <c r="G50" s="119">
        <v>39862</v>
      </c>
      <c r="H50" s="21" t="s">
        <v>662</v>
      </c>
      <c r="I50" s="119">
        <v>40036</v>
      </c>
      <c r="J50" s="20" t="s">
        <v>661</v>
      </c>
      <c r="K50" s="103"/>
      <c r="L50" s="24"/>
      <c r="M50" s="24"/>
      <c r="N50" s="20">
        <v>1</v>
      </c>
      <c r="O50" s="24"/>
      <c r="P50" s="24"/>
      <c r="Q50" s="20">
        <f>SUM(K50:P50)</f>
        <v>1</v>
      </c>
      <c r="R50" s="20"/>
      <c r="S50" s="20"/>
    </row>
    <row r="51" spans="1:19" s="90" customFormat="1" ht="18">
      <c r="A51" s="310" t="s">
        <v>447</v>
      </c>
      <c r="B51" s="310"/>
      <c r="C51" s="310"/>
      <c r="D51" s="310"/>
      <c r="E51" s="310"/>
      <c r="F51" s="310"/>
      <c r="G51" s="310"/>
      <c r="H51" s="310"/>
      <c r="I51" s="310"/>
      <c r="J51" s="23"/>
      <c r="K51" s="23">
        <f aca="true" t="shared" si="7" ref="K51:S51">SUM(K49:K50)</f>
        <v>0</v>
      </c>
      <c r="L51" s="23">
        <f t="shared" si="7"/>
        <v>0</v>
      </c>
      <c r="M51" s="23">
        <f t="shared" si="7"/>
        <v>0</v>
      </c>
      <c r="N51" s="23">
        <f t="shared" si="7"/>
        <v>1</v>
      </c>
      <c r="O51" s="23">
        <f t="shared" si="7"/>
        <v>0</v>
      </c>
      <c r="P51" s="23">
        <f t="shared" si="7"/>
        <v>1</v>
      </c>
      <c r="Q51" s="23">
        <f t="shared" si="7"/>
        <v>2</v>
      </c>
      <c r="R51" s="23">
        <f t="shared" si="7"/>
        <v>0</v>
      </c>
      <c r="S51" s="23">
        <f t="shared" si="7"/>
        <v>0</v>
      </c>
    </row>
    <row r="52" spans="1:19" s="89" customFormat="1" ht="18">
      <c r="A52" s="301" t="s">
        <v>546</v>
      </c>
      <c r="B52" s="301"/>
      <c r="C52" s="301"/>
      <c r="D52" s="20"/>
      <c r="E52" s="21"/>
      <c r="F52" s="22"/>
      <c r="G52" s="20"/>
      <c r="H52" s="21"/>
      <c r="I52" s="26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s="89" customFormat="1" ht="72">
      <c r="A53" s="27">
        <v>26</v>
      </c>
      <c r="B53" s="20">
        <v>4910120077</v>
      </c>
      <c r="C53" s="22" t="s">
        <v>547</v>
      </c>
      <c r="D53" s="24" t="s">
        <v>548</v>
      </c>
      <c r="E53" s="223" t="s">
        <v>549</v>
      </c>
      <c r="F53" s="22" t="s">
        <v>550</v>
      </c>
      <c r="G53" s="119">
        <v>39895</v>
      </c>
      <c r="H53" s="21" t="s">
        <v>551</v>
      </c>
      <c r="I53" s="20" t="s">
        <v>552</v>
      </c>
      <c r="J53" s="20" t="s">
        <v>663</v>
      </c>
      <c r="K53" s="103">
        <v>1</v>
      </c>
      <c r="L53" s="20"/>
      <c r="M53" s="20"/>
      <c r="N53" s="20"/>
      <c r="O53" s="24"/>
      <c r="P53" s="24"/>
      <c r="Q53" s="20">
        <f>SUM(K53:P53)</f>
        <v>1</v>
      </c>
      <c r="R53" s="20"/>
      <c r="S53" s="20"/>
    </row>
    <row r="54" spans="1:19" s="89" customFormat="1" ht="72">
      <c r="A54" s="27">
        <v>27</v>
      </c>
      <c r="B54" s="20">
        <v>5010120123</v>
      </c>
      <c r="C54" s="22" t="s">
        <v>580</v>
      </c>
      <c r="D54" s="24" t="s">
        <v>548</v>
      </c>
      <c r="E54" s="223" t="s">
        <v>664</v>
      </c>
      <c r="F54" s="22" t="s">
        <v>581</v>
      </c>
      <c r="G54" s="119">
        <v>39976</v>
      </c>
      <c r="H54" s="21" t="s">
        <v>582</v>
      </c>
      <c r="I54" s="20" t="s">
        <v>571</v>
      </c>
      <c r="J54" s="20"/>
      <c r="K54" s="103"/>
      <c r="L54" s="20"/>
      <c r="M54" s="20"/>
      <c r="N54" s="20">
        <v>1</v>
      </c>
      <c r="O54" s="24"/>
      <c r="P54" s="24"/>
      <c r="Q54" s="20">
        <f>SUM(K54:P54)</f>
        <v>1</v>
      </c>
      <c r="R54" s="20"/>
      <c r="S54" s="20"/>
    </row>
    <row r="55" spans="1:19" s="89" customFormat="1" ht="72">
      <c r="A55" s="132">
        <v>28</v>
      </c>
      <c r="B55" s="127">
        <v>4910120081</v>
      </c>
      <c r="C55" s="128" t="s">
        <v>642</v>
      </c>
      <c r="D55" s="133" t="s">
        <v>548</v>
      </c>
      <c r="E55" s="209" t="s">
        <v>633</v>
      </c>
      <c r="F55" s="22" t="s">
        <v>584</v>
      </c>
      <c r="G55" s="126">
        <v>39961</v>
      </c>
      <c r="H55" s="21" t="s">
        <v>631</v>
      </c>
      <c r="I55" s="20" t="s">
        <v>570</v>
      </c>
      <c r="J55" s="20" t="s">
        <v>587</v>
      </c>
      <c r="K55" s="20"/>
      <c r="L55" s="123"/>
      <c r="M55" s="124"/>
      <c r="N55" s="20"/>
      <c r="O55" s="20"/>
      <c r="P55" s="20">
        <v>1</v>
      </c>
      <c r="Q55" s="20">
        <f>SUM(K55:P55)</f>
        <v>1</v>
      </c>
      <c r="R55" s="20"/>
      <c r="S55" s="20"/>
    </row>
    <row r="56" spans="1:19" s="89" customFormat="1" ht="72">
      <c r="A56" s="129"/>
      <c r="B56" s="117"/>
      <c r="C56" s="130"/>
      <c r="D56" s="131"/>
      <c r="E56" s="209" t="s">
        <v>583</v>
      </c>
      <c r="F56" s="22" t="s">
        <v>584</v>
      </c>
      <c r="G56" s="126">
        <v>39961</v>
      </c>
      <c r="H56" s="21" t="s">
        <v>585</v>
      </c>
      <c r="I56" s="20" t="s">
        <v>588</v>
      </c>
      <c r="J56" s="20" t="s">
        <v>589</v>
      </c>
      <c r="K56" s="20"/>
      <c r="L56" s="123"/>
      <c r="M56" s="124"/>
      <c r="N56" s="20">
        <v>1</v>
      </c>
      <c r="O56" s="20"/>
      <c r="P56" s="20"/>
      <c r="Q56" s="20">
        <f>SUM(K56:P56)</f>
        <v>1</v>
      </c>
      <c r="R56" s="20"/>
      <c r="S56" s="20"/>
    </row>
    <row r="57" spans="1:19" s="90" customFormat="1" ht="18">
      <c r="A57" s="310" t="s">
        <v>447</v>
      </c>
      <c r="B57" s="310"/>
      <c r="C57" s="310"/>
      <c r="D57" s="310"/>
      <c r="E57" s="310"/>
      <c r="F57" s="310"/>
      <c r="G57" s="310"/>
      <c r="H57" s="310"/>
      <c r="I57" s="310"/>
      <c r="J57" s="23"/>
      <c r="K57" s="23">
        <f aca="true" t="shared" si="8" ref="K57:S57">SUM(K53:K56)</f>
        <v>1</v>
      </c>
      <c r="L57" s="23">
        <f t="shared" si="8"/>
        <v>0</v>
      </c>
      <c r="M57" s="23">
        <f t="shared" si="8"/>
        <v>0</v>
      </c>
      <c r="N57" s="23">
        <f t="shared" si="8"/>
        <v>2</v>
      </c>
      <c r="O57" s="23">
        <f t="shared" si="8"/>
        <v>0</v>
      </c>
      <c r="P57" s="23">
        <f t="shared" si="8"/>
        <v>1</v>
      </c>
      <c r="Q57" s="23">
        <f t="shared" si="8"/>
        <v>4</v>
      </c>
      <c r="R57" s="23">
        <f t="shared" si="8"/>
        <v>0</v>
      </c>
      <c r="S57" s="23">
        <f t="shared" si="8"/>
        <v>0</v>
      </c>
    </row>
    <row r="58" spans="1:19" s="89" customFormat="1" ht="18">
      <c r="A58" s="301" t="s">
        <v>616</v>
      </c>
      <c r="B58" s="301"/>
      <c r="C58" s="301"/>
      <c r="D58" s="20"/>
      <c r="E58" s="21"/>
      <c r="F58" s="22"/>
      <c r="G58" s="20"/>
      <c r="H58" s="21"/>
      <c r="I58" s="26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s="89" customFormat="1" ht="90">
      <c r="A59" s="27">
        <v>29</v>
      </c>
      <c r="B59" s="20">
        <v>4804047</v>
      </c>
      <c r="C59" s="21" t="s">
        <v>540</v>
      </c>
      <c r="D59" s="20" t="s">
        <v>623</v>
      </c>
      <c r="E59" s="209" t="s">
        <v>539</v>
      </c>
      <c r="F59" s="22" t="s">
        <v>538</v>
      </c>
      <c r="G59" s="119">
        <v>39891</v>
      </c>
      <c r="H59" s="21" t="s">
        <v>537</v>
      </c>
      <c r="I59" s="20" t="s">
        <v>536</v>
      </c>
      <c r="J59" s="20" t="s">
        <v>535</v>
      </c>
      <c r="K59" s="20"/>
      <c r="L59" s="20"/>
      <c r="M59" s="20"/>
      <c r="N59" s="20"/>
      <c r="O59" s="20"/>
      <c r="P59" s="20">
        <v>1</v>
      </c>
      <c r="Q59" s="20">
        <f>SUM(K59:P59)</f>
        <v>1</v>
      </c>
      <c r="R59" s="20"/>
      <c r="S59" s="20"/>
    </row>
    <row r="60" spans="1:19" s="89" customFormat="1" ht="72">
      <c r="A60" s="132">
        <v>30</v>
      </c>
      <c r="B60" s="127">
        <v>5010121097</v>
      </c>
      <c r="C60" s="138" t="s">
        <v>624</v>
      </c>
      <c r="D60" s="127" t="s">
        <v>623</v>
      </c>
      <c r="E60" s="22" t="s">
        <v>625</v>
      </c>
      <c r="F60" s="21" t="s">
        <v>626</v>
      </c>
      <c r="G60" s="119">
        <v>39871</v>
      </c>
      <c r="H60" s="21" t="s">
        <v>627</v>
      </c>
      <c r="I60" s="20" t="s">
        <v>628</v>
      </c>
      <c r="J60" s="20"/>
      <c r="K60" s="20"/>
      <c r="L60" s="20"/>
      <c r="M60" s="20"/>
      <c r="N60" s="20"/>
      <c r="O60" s="20"/>
      <c r="P60" s="20">
        <v>1</v>
      </c>
      <c r="Q60" s="20">
        <f>SUM(K60:P60)</f>
        <v>1</v>
      </c>
      <c r="R60" s="20"/>
      <c r="S60" s="20"/>
    </row>
    <row r="61" spans="1:19" s="89" customFormat="1" ht="72">
      <c r="A61" s="129"/>
      <c r="B61" s="117"/>
      <c r="C61" s="140"/>
      <c r="D61" s="117"/>
      <c r="E61" s="210" t="s">
        <v>634</v>
      </c>
      <c r="F61" s="21" t="s">
        <v>626</v>
      </c>
      <c r="G61" s="119">
        <v>39871</v>
      </c>
      <c r="H61" s="21" t="s">
        <v>665</v>
      </c>
      <c r="I61" s="20" t="s">
        <v>629</v>
      </c>
      <c r="J61" s="20" t="s">
        <v>630</v>
      </c>
      <c r="K61" s="20"/>
      <c r="L61" s="20"/>
      <c r="M61" s="20"/>
      <c r="N61" s="20">
        <v>1</v>
      </c>
      <c r="O61" s="20"/>
      <c r="P61" s="20"/>
      <c r="Q61" s="20">
        <f>SUM(K61:P61)</f>
        <v>1</v>
      </c>
      <c r="R61" s="20"/>
      <c r="S61" s="20"/>
    </row>
    <row r="62" spans="1:19" s="90" customFormat="1" ht="18">
      <c r="A62" s="310" t="s">
        <v>447</v>
      </c>
      <c r="B62" s="310"/>
      <c r="C62" s="310"/>
      <c r="D62" s="310"/>
      <c r="E62" s="310"/>
      <c r="F62" s="310"/>
      <c r="G62" s="310"/>
      <c r="H62" s="310"/>
      <c r="I62" s="310"/>
      <c r="J62" s="23"/>
      <c r="K62" s="23">
        <f aca="true" t="shared" si="9" ref="K62:S62">SUM(K59:K61)</f>
        <v>0</v>
      </c>
      <c r="L62" s="23">
        <f t="shared" si="9"/>
        <v>0</v>
      </c>
      <c r="M62" s="23">
        <f t="shared" si="9"/>
        <v>0</v>
      </c>
      <c r="N62" s="23">
        <f t="shared" si="9"/>
        <v>1</v>
      </c>
      <c r="O62" s="23">
        <f t="shared" si="9"/>
        <v>0</v>
      </c>
      <c r="P62" s="23">
        <f t="shared" si="9"/>
        <v>2</v>
      </c>
      <c r="Q62" s="23">
        <f t="shared" si="9"/>
        <v>3</v>
      </c>
      <c r="R62" s="23">
        <f t="shared" si="9"/>
        <v>0</v>
      </c>
      <c r="S62" s="23">
        <f t="shared" si="9"/>
        <v>0</v>
      </c>
    </row>
    <row r="63" spans="1:19" s="91" customFormat="1" ht="18">
      <c r="A63" s="317" t="s">
        <v>444</v>
      </c>
      <c r="B63" s="317"/>
      <c r="C63" s="317"/>
      <c r="D63" s="317"/>
      <c r="E63" s="317"/>
      <c r="F63" s="317"/>
      <c r="G63" s="317"/>
      <c r="H63" s="317"/>
      <c r="I63" s="317"/>
      <c r="J63" s="57"/>
      <c r="K63" s="57">
        <f aca="true" t="shared" si="10" ref="K63:S63">SUM(K13,K19,K24,K40,K47,K51,K57,K62)</f>
        <v>1</v>
      </c>
      <c r="L63" s="57">
        <f t="shared" si="10"/>
        <v>2</v>
      </c>
      <c r="M63" s="57">
        <f t="shared" si="10"/>
        <v>0</v>
      </c>
      <c r="N63" s="57">
        <f t="shared" si="10"/>
        <v>9</v>
      </c>
      <c r="O63" s="57">
        <f t="shared" si="10"/>
        <v>0</v>
      </c>
      <c r="P63" s="57">
        <f t="shared" si="10"/>
        <v>29</v>
      </c>
      <c r="Q63" s="57">
        <f t="shared" si="10"/>
        <v>41</v>
      </c>
      <c r="R63" s="57">
        <f t="shared" si="10"/>
        <v>0</v>
      </c>
      <c r="S63" s="57">
        <f t="shared" si="10"/>
        <v>0</v>
      </c>
    </row>
    <row r="64" spans="1:19" s="91" customFormat="1" ht="18">
      <c r="A64" s="317" t="s">
        <v>666</v>
      </c>
      <c r="B64" s="317"/>
      <c r="C64" s="317"/>
      <c r="D64" s="317"/>
      <c r="E64" s="317"/>
      <c r="F64" s="317"/>
      <c r="G64" s="317"/>
      <c r="H64" s="317"/>
      <c r="I64" s="317"/>
      <c r="J64" s="189"/>
      <c r="K64" s="57">
        <v>1</v>
      </c>
      <c r="L64" s="57">
        <v>2</v>
      </c>
      <c r="M64" s="57">
        <v>0</v>
      </c>
      <c r="N64" s="57">
        <f>9-1</f>
        <v>8</v>
      </c>
      <c r="O64" s="57">
        <v>0</v>
      </c>
      <c r="P64" s="57">
        <f>29-10</f>
        <v>19</v>
      </c>
      <c r="Q64" s="189">
        <v>30</v>
      </c>
      <c r="R64" s="57">
        <f>SUM(R14,R20,R25,R41,R48,R52,R58,R63)</f>
        <v>0</v>
      </c>
      <c r="S64" s="57">
        <f>SUM(S14,S20,S25,S41,S48,S52,S58,S63)</f>
        <v>0</v>
      </c>
    </row>
    <row r="65" spans="1:19" ht="23.25">
      <c r="A65" s="195" t="s">
        <v>636</v>
      </c>
      <c r="B65" s="196"/>
      <c r="C65" s="196"/>
      <c r="D65" s="196"/>
      <c r="E65" s="196"/>
      <c r="F65" s="196"/>
      <c r="G65" s="196"/>
      <c r="H65" s="197"/>
      <c r="I65" s="197"/>
      <c r="J65" s="197"/>
      <c r="K65" s="198"/>
      <c r="L65" s="198"/>
      <c r="M65" s="198"/>
      <c r="N65" s="318" t="s">
        <v>638</v>
      </c>
      <c r="O65" s="318"/>
      <c r="P65" s="318"/>
      <c r="Q65" s="318"/>
      <c r="R65" s="318"/>
      <c r="S65" s="319"/>
    </row>
    <row r="66" spans="1:19" ht="23.25">
      <c r="A66" s="58" t="s">
        <v>668</v>
      </c>
      <c r="B66" s="62"/>
      <c r="C66" s="62"/>
      <c r="D66" s="62"/>
      <c r="E66" s="62"/>
      <c r="F66" s="62"/>
      <c r="G66" s="62"/>
      <c r="H66" s="199"/>
      <c r="I66" s="199"/>
      <c r="J66" s="199"/>
      <c r="K66" s="200"/>
      <c r="L66" s="200"/>
      <c r="M66" s="200"/>
      <c r="N66" s="62"/>
      <c r="O66" s="63"/>
      <c r="P66" s="63"/>
      <c r="Q66" s="63"/>
      <c r="R66" s="63"/>
      <c r="S66" s="64"/>
    </row>
    <row r="67" spans="1:19" ht="23.25">
      <c r="A67" s="201" t="s">
        <v>433</v>
      </c>
      <c r="B67" s="72"/>
      <c r="C67" s="72"/>
      <c r="D67" s="72"/>
      <c r="E67" s="72"/>
      <c r="F67" s="72"/>
      <c r="G67" s="72"/>
      <c r="H67" s="202"/>
      <c r="I67" s="202"/>
      <c r="J67" s="202"/>
      <c r="K67" s="203"/>
      <c r="L67" s="203"/>
      <c r="M67" s="203"/>
      <c r="N67" s="69"/>
      <c r="O67" s="70"/>
      <c r="P67" s="70"/>
      <c r="Q67" s="70"/>
      <c r="R67" s="70"/>
      <c r="S67" s="71"/>
    </row>
    <row r="68" spans="1:19" ht="23.25">
      <c r="A68" s="204" t="s">
        <v>420</v>
      </c>
      <c r="B68" s="72"/>
      <c r="C68" s="72"/>
      <c r="D68" s="72"/>
      <c r="E68" s="72"/>
      <c r="F68" s="72"/>
      <c r="G68" s="72"/>
      <c r="H68" s="205"/>
      <c r="I68" s="205"/>
      <c r="J68" s="205"/>
      <c r="K68" s="203"/>
      <c r="L68" s="203"/>
      <c r="M68" s="203"/>
      <c r="N68" s="72"/>
      <c r="O68" s="73"/>
      <c r="P68" s="73"/>
      <c r="Q68" s="73"/>
      <c r="R68" s="73"/>
      <c r="S68" s="74"/>
    </row>
    <row r="69" spans="1:19" ht="23.25">
      <c r="A69" s="201" t="s">
        <v>423</v>
      </c>
      <c r="B69" s="72"/>
      <c r="C69" s="72"/>
      <c r="D69" s="72"/>
      <c r="E69" s="72"/>
      <c r="F69" s="72"/>
      <c r="G69" s="72"/>
      <c r="H69" s="202"/>
      <c r="I69" s="202"/>
      <c r="J69" s="202"/>
      <c r="K69" s="203"/>
      <c r="L69" s="203"/>
      <c r="M69" s="203"/>
      <c r="N69" s="69"/>
      <c r="O69" s="70"/>
      <c r="P69" s="70"/>
      <c r="Q69" s="70"/>
      <c r="R69" s="70"/>
      <c r="S69" s="71"/>
    </row>
    <row r="70" spans="1:19" ht="23.25">
      <c r="A70" s="195" t="s">
        <v>424</v>
      </c>
      <c r="B70" s="196"/>
      <c r="C70" s="196"/>
      <c r="D70" s="196"/>
      <c r="E70" s="196"/>
      <c r="F70" s="196"/>
      <c r="G70" s="196"/>
      <c r="H70" s="197"/>
      <c r="I70" s="197"/>
      <c r="J70" s="197"/>
      <c r="K70" s="198"/>
      <c r="L70" s="198"/>
      <c r="M70" s="198"/>
      <c r="N70" s="79"/>
      <c r="O70" s="80"/>
      <c r="P70" s="80"/>
      <c r="Q70" s="80"/>
      <c r="R70" s="80"/>
      <c r="S70" s="81"/>
    </row>
    <row r="71" spans="1:19" ht="22.5">
      <c r="A71" s="62" t="s">
        <v>464</v>
      </c>
      <c r="B71" s="62"/>
      <c r="C71" s="62"/>
      <c r="D71" s="206"/>
      <c r="E71" s="206"/>
      <c r="F71" s="206"/>
      <c r="M71" s="320" t="s">
        <v>465</v>
      </c>
      <c r="N71" s="320"/>
      <c r="O71" s="320"/>
      <c r="P71" s="320"/>
      <c r="Q71" s="320"/>
      <c r="R71" s="320"/>
      <c r="S71" s="320"/>
    </row>
    <row r="72" spans="1:19" ht="22.5">
      <c r="A72" s="321" t="s">
        <v>431</v>
      </c>
      <c r="B72" s="321"/>
      <c r="C72" s="321"/>
      <c r="M72" s="207"/>
      <c r="N72" s="207"/>
      <c r="O72" s="316" t="s">
        <v>437</v>
      </c>
      <c r="P72" s="316"/>
      <c r="Q72" s="316"/>
      <c r="R72" s="316"/>
      <c r="S72" s="316"/>
    </row>
    <row r="73" spans="13:19" ht="22.5">
      <c r="M73" s="316" t="s">
        <v>435</v>
      </c>
      <c r="N73" s="316"/>
      <c r="O73" s="316"/>
      <c r="P73" s="316"/>
      <c r="Q73" s="316"/>
      <c r="R73" s="316"/>
      <c r="S73" s="316"/>
    </row>
  </sheetData>
  <autoFilter ref="A5:T73"/>
  <mergeCells count="43">
    <mergeCell ref="A62:I62"/>
    <mergeCell ref="A13:I13"/>
    <mergeCell ref="A47:I47"/>
    <mergeCell ref="A51:I51"/>
    <mergeCell ref="A41:C41"/>
    <mergeCell ref="A25:C25"/>
    <mergeCell ref="A40:I40"/>
    <mergeCell ref="A48:C48"/>
    <mergeCell ref="A14:C14"/>
    <mergeCell ref="A20:C20"/>
    <mergeCell ref="M73:S73"/>
    <mergeCell ref="A63:I63"/>
    <mergeCell ref="N65:S65"/>
    <mergeCell ref="M71:S71"/>
    <mergeCell ref="A72:C72"/>
    <mergeCell ref="O72:S72"/>
    <mergeCell ref="A64:I64"/>
    <mergeCell ref="A1:R1"/>
    <mergeCell ref="M4:N4"/>
    <mergeCell ref="S3:S5"/>
    <mergeCell ref="K3:R3"/>
    <mergeCell ref="C3:C5"/>
    <mergeCell ref="G3:G5"/>
    <mergeCell ref="H3:H5"/>
    <mergeCell ref="Q4:Q5"/>
    <mergeCell ref="D3:D5"/>
    <mergeCell ref="E3:E5"/>
    <mergeCell ref="A58:C58"/>
    <mergeCell ref="M2:S2"/>
    <mergeCell ref="K4:K5"/>
    <mergeCell ref="L4:L5"/>
    <mergeCell ref="R4:R5"/>
    <mergeCell ref="O4:P4"/>
    <mergeCell ref="A52:C52"/>
    <mergeCell ref="A57:I57"/>
    <mergeCell ref="J3:J5"/>
    <mergeCell ref="A24:I24"/>
    <mergeCell ref="A19:I19"/>
    <mergeCell ref="A3:A5"/>
    <mergeCell ref="B3:B5"/>
    <mergeCell ref="F3:F5"/>
    <mergeCell ref="I3:I5"/>
    <mergeCell ref="A6:C6"/>
  </mergeCells>
  <hyperlinks>
    <hyperlink ref="E7" r:id="rId1" display="Study of Setting Proper Light Source Intensity in Machine Vision Systems"/>
    <hyperlink ref="E8" r:id="rId2" display="Study of Control Light Source Intensity in Machine Vision Systems"/>
    <hyperlink ref="E9" r:id="rId3" display="Effects of Mobility on the Perfomance of Directed Diffusion Protocol"/>
    <hyperlink ref="E10" r:id="rId4" display="Impact of Radio Propagation on the Performance of Directed Diffusion Routing in Mobile Wireless Sensor Networks"/>
    <hyperlink ref="E11" r:id="rId5" display="Reduction of Exploratory Data Messages on Directed Diffusion in Mobile Wireless Sensor Networks"/>
    <hyperlink ref="E12" r:id="rId6" display="การปรับปรุงค่าความเพี้ยนเชิงฮาร์มอนิกรวมของวงจรมัลติเซลล์อินเวอร์เตอร์หนึ่งเฟส โดยวิธีปรับมุมและระดับแรงดันไฟฟ้ากระแสตรงของแหล่งจ่าย"/>
    <hyperlink ref="E15" r:id="rId7" display="CFD study of flow in a natural rubber sheet smoking-cooperative: Turbulence free convection airflow"/>
    <hyperlink ref="E16" r:id="rId8" display="การเพิ่มการถ่ายเทความร้อนบนพื้นผิวโดยใช้กลุ่มเจ็ทหมุนควงพุ่งชน"/>
    <hyperlink ref="E17" r:id="rId9" display="การศึกษาพฤติกรรมการไหลของเจ็ทหมุนควงที่พุ่งชนผนังด้วยวิธิเชิงทัศน์"/>
    <hyperlink ref="E18" r:id="rId10" display="การกระจายของแก๊สคาร์บอนมอนออกไซด์จากรถยนต์ในลานจอดรถใต้ดิน : กรณีศึกษาโรงแรมลีการ์เดนส์พลาซ่า"/>
    <hyperlink ref="E21" r:id="rId11" display="ผลกระทบของสถานะน้ำที่มีต่อกำลังของคอนกรีตมวลเบากะลาปาล์มน้ำมันผสมเถ้าแกลบ"/>
    <hyperlink ref="E22" r:id="rId12" display="แบบจำลอง 3 มิติ การรุกล้ำของน้ำเค็มในแอ่งหาดใหญ่"/>
    <hyperlink ref="E23" r:id="rId13" display="สมดุลน้ำใต้ดินและปริมาณน้ำปลอดภัยในแอ่งหาดใหญ่ จังหวัดสงขลา"/>
    <hyperlink ref="E26" r:id="rId14" display="Investigation of Symplectic Integrators in Molecular Dynamics Simulations of Simple Fluids"/>
    <hyperlink ref="E27" r:id="rId15" display="การดูดซับไอออนของสังกะสีและตะกั่วจากสารละลายน้ำด้วยวัสดุดูดซับแบบเดี่ยวและแบบผสม"/>
    <hyperlink ref="E28" r:id="rId16" display="Kinetics of the oxidation of Hydrogen sulfide by potassjum permanganate"/>
    <hyperlink ref="E29" r:id="rId17" display="A COMPARATIVE STUDY OF BIOGAS CLEANING BY VARIOUS OXIDANTS"/>
    <hyperlink ref="E30" r:id="rId18" display="การกำจัดไฮโดรเจนซัลไฟด์ โดยการดูดซึมและปฏิกิริยาออกซิเดชันกับโปแทสเซียมเปอร์แมงกาเนตในหอดูดซึมแบบแพค"/>
    <hyperlink ref="E31" r:id="rId19" display="Influences of Hot Air Temperature and Infrared Radiation on Drying Conditions and Quality of Shrimp Dried by Two-Stage Drying"/>
    <hyperlink ref="E32" r:id="rId20" display="ปัจจัยของสภาวะการอบแห้งและความสิ้นเปลืองพลังงานจำเพาะสำหรับการอบแห้งกุ้งแบบแบทซ์"/>
    <hyperlink ref="E33" r:id="rId21" display="Study on Diethyl Ether Produced from Dehydration Reaction of Acid Residue as Catalyst from Biodiesel Plant"/>
    <hyperlink ref="E34" r:id="rId22" display="การศึกษาการผลิตไดเอทิลอีเทอร์จากปฏิกิริยาดีไฮเดรชันโดยใช้กรดที่เหลือจากโรงงานผลิตไบโอดีเซลเป็นตัวเร่งปฏิกิริยา"/>
    <hyperlink ref="E35" r:id="rId23" display="ไอโซเทอมการดูดซับของฟรุนดลิคช์ของสารแอนทราซีนและเบนโซ(เอ) ไพรีนระหว่างน้ำใต้ดินและเข่าเปรียบเทียบระหว่างเขม่าจากไม้ยางพาราและเขม่าดีเซล"/>
    <hyperlink ref="E36" r:id="rId24" display="การศึกษาประสิทธิภาพการสกัดพรีไบโอติกส์จากเมล็ดขนุนด้วยกระบวนการแบบต่อเนื่อง"/>
    <hyperlink ref="E37" r:id="rId25" display="การใช้แบบจำลองเพื่อการออกแบบกระบวนการผลิตไบโอดีเซลจากส่วนกลั่นกรดไขมันปาล์ม"/>
    <hyperlink ref="E38" r:id="rId26" display="การบำบัดอากาศเสียที่ปนเปื้อนสารอินทรีย์ระเหยง่ายด้วยฟองแก๊สแอฟรอน (CGA)"/>
    <hyperlink ref="E42" r:id="rId27" display="ออกแบบเครื่องผลติไคโตซานจากกระดองปลาหมึกเพื่อประยุกต์ใช้ในทางการแพทย์"/>
    <hyperlink ref="E43" r:id="rId28" display="อิทธิพลทางความร้อน T6 ก่อนและหลังการเชื่อมต่อสมบัติทางกลอะลูมิเนียมหล่อกึ่งของแข็ง A356 โดยกรรมวิธีการเชื่อมเสียดทานแบบกวน"/>
    <hyperlink ref="E44" r:id="rId29" display="การออกแบบและพัฒนาผลิตภัณฑ์โดยการใช้เทคนิคการแปลงหน้าที่ทางคุณภาพ : กรณีศึกษาโรงงานผลิตเฟอร์นิเจอร์"/>
    <hyperlink ref="E45" r:id="rId30" display="ศักยภาพการใช้ยางธรรมชาติและอีพีดีเอ็มเหลือทิ้งทำยางปูพื้น"/>
    <hyperlink ref="E46" r:id="rId31" display="การศึกษาความเป็นไปได้ในการจัดตั้งโรงงานผลิตอาหารแปรรูปจากหมึกในจังหวัดสงขลา"/>
    <hyperlink ref="E49" r:id="rId32" display="Biomorphic Synthesis of TiC Hollow Fibers from Cotton Fibers"/>
    <hyperlink ref="E50" r:id="rId33" display="Electrical and Mechanical Properties of Ternary Rubber Composites for Electronic Sensors"/>
    <hyperlink ref="E53" r:id="rId34" display="Route Optimization in Nested Mobile Networks Using Binding Update for Top-level MR"/>
    <hyperlink ref="E54" r:id="rId35" display="Taverna Workflow for Validating BioMart Services"/>
    <hyperlink ref="E55" r:id="rId36" display="การออกแบบและพัฒนาวงจรหาขอบภาพด้วยภาษาระดับสูง Impulsec"/>
    <hyperlink ref="E56" r:id="rId37" display="Hardware/Software Co-design for Line Detection Algorithm on FPGA"/>
    <hyperlink ref="E59" r:id="rId38" display="การแปลงผันซอฟต์แวร์แบบจำลองสำหรับเว็บเซอร์วิส กรณีศึกษาการนำส่งสารสนเทศทางสาธารณสุข"/>
    <hyperlink ref="E61" r:id="rId39" display="Using Data Clustering to Optimize Scatter Bitmap Index for Membership Queries"/>
    <hyperlink ref="E39" r:id="rId40" display="EXTRACTION OF PREBIOTICS FROM AGRICULTURAL PLANTS,"/>
  </hyperlinks>
  <printOptions/>
  <pageMargins left="0.7874015748031497" right="0.5511811023622047" top="0.83" bottom="0.54" header="0.48" footer="0.15748031496062992"/>
  <pageSetup horizontalDpi="600" verticalDpi="600" orientation="landscape" paperSize="9" scale="68" r:id="rId41"/>
  <headerFooter alignWithMargins="0">
    <oddHeader>&amp;C            &amp;"Cordia New,ตัวหนา"&amp;18ข้อมูลการดำเนินงานคณะวิศวกรรมศาสตร์ มหาวิทยาลัยสงขลานครินทร์  ประจำปีงบประมาณ 2552</oddHeader>
    <oddFooter>&amp;Cหน้า 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D39"/>
  <sheetViews>
    <sheetView view="pageBreakPreview" zoomScaleSheetLayoutView="100" workbookViewId="0" topLeftCell="A6">
      <selection activeCell="A29" sqref="A29:D29"/>
    </sheetView>
  </sheetViews>
  <sheetFormatPr defaultColWidth="9.140625" defaultRowHeight="21.75"/>
  <cols>
    <col min="1" max="1" width="58.8515625" style="5" customWidth="1"/>
    <col min="2" max="2" width="24.8515625" style="5" customWidth="1"/>
    <col min="3" max="3" width="13.140625" style="5" customWidth="1"/>
    <col min="4" max="4" width="11.8515625" style="5" customWidth="1"/>
    <col min="5" max="16384" width="9.140625" style="5" customWidth="1"/>
  </cols>
  <sheetData>
    <row r="1" spans="1:4" ht="29.25" customHeight="1">
      <c r="A1" s="279" t="s">
        <v>544</v>
      </c>
      <c r="B1" s="279"/>
      <c r="C1" s="279"/>
      <c r="D1" s="279"/>
    </row>
    <row r="2" spans="1:4" ht="24.75" customHeight="1">
      <c r="A2" s="2"/>
      <c r="B2" s="323"/>
      <c r="C2" s="323"/>
      <c r="D2" s="323"/>
    </row>
    <row r="3" spans="1:4" ht="29.25" customHeight="1">
      <c r="A3" s="288" t="s">
        <v>428</v>
      </c>
      <c r="B3" s="289"/>
      <c r="C3" s="289"/>
      <c r="D3" s="290"/>
    </row>
    <row r="4" spans="1:4" ht="26.25" customHeight="1">
      <c r="A4" s="291" t="s">
        <v>429</v>
      </c>
      <c r="B4" s="292"/>
      <c r="C4" s="292"/>
      <c r="D4" s="293"/>
    </row>
    <row r="5" spans="1:4" ht="23.25" customHeight="1">
      <c r="A5" s="17" t="s">
        <v>541</v>
      </c>
      <c r="B5" s="286" t="s">
        <v>635</v>
      </c>
      <c r="C5" s="286"/>
      <c r="D5" s="287"/>
    </row>
    <row r="6" spans="1:4" s="7" customFormat="1" ht="26.25" customHeight="1">
      <c r="A6" s="13" t="s">
        <v>446</v>
      </c>
      <c r="B6" s="10" t="s">
        <v>448</v>
      </c>
      <c r="C6" s="324" t="s">
        <v>422</v>
      </c>
      <c r="D6" s="325"/>
    </row>
    <row r="7" spans="1:4" ht="27.75" customHeight="1">
      <c r="A7" s="85" t="s">
        <v>483</v>
      </c>
      <c r="B7" s="181"/>
      <c r="C7" s="98"/>
      <c r="D7" s="14"/>
    </row>
    <row r="8" spans="1:4" ht="23.25">
      <c r="A8" s="32" t="s">
        <v>460</v>
      </c>
      <c r="B8" s="87"/>
      <c r="C8" s="37"/>
      <c r="D8" s="15"/>
    </row>
    <row r="9" spans="1:4" ht="23.25">
      <c r="A9" s="34" t="s">
        <v>456</v>
      </c>
      <c r="B9" s="88"/>
      <c r="C9" s="38"/>
      <c r="D9" s="15"/>
    </row>
    <row r="10" spans="1:4" ht="23.25">
      <c r="A10" s="34" t="s">
        <v>457</v>
      </c>
      <c r="B10" s="88"/>
      <c r="C10" s="38"/>
      <c r="D10" s="15"/>
    </row>
    <row r="11" spans="1:4" ht="23.25">
      <c r="A11" s="32" t="s">
        <v>471</v>
      </c>
      <c r="B11" s="28"/>
      <c r="C11" s="39"/>
      <c r="D11" s="15"/>
    </row>
    <row r="12" spans="1:4" ht="23.25">
      <c r="A12" s="34" t="s">
        <v>472</v>
      </c>
      <c r="B12" s="12"/>
      <c r="C12" s="39"/>
      <c r="D12" s="15"/>
    </row>
    <row r="13" spans="1:4" ht="23.25">
      <c r="A13" s="34" t="s">
        <v>473</v>
      </c>
      <c r="B13" s="36"/>
      <c r="C13" s="38"/>
      <c r="D13" s="15"/>
    </row>
    <row r="14" spans="1:4" ht="23.25">
      <c r="A14" s="34" t="s">
        <v>461</v>
      </c>
      <c r="B14" s="35"/>
      <c r="C14" s="40"/>
      <c r="D14" s="49"/>
    </row>
    <row r="15" spans="1:4" ht="23.25">
      <c r="A15" s="34" t="s">
        <v>462</v>
      </c>
      <c r="B15" s="35"/>
      <c r="C15" s="40"/>
      <c r="D15" s="49"/>
    </row>
    <row r="16" spans="1:4" s="45" customFormat="1" ht="22.5">
      <c r="A16" s="19" t="s">
        <v>458</v>
      </c>
      <c r="B16" s="16"/>
      <c r="C16" s="40"/>
      <c r="D16" s="86"/>
    </row>
    <row r="17" spans="1:4" ht="23.25">
      <c r="A17" s="34" t="s">
        <v>476</v>
      </c>
      <c r="B17" s="35"/>
      <c r="C17" s="38"/>
      <c r="D17" s="15"/>
    </row>
    <row r="18" spans="1:4" ht="23.25">
      <c r="A18" s="34" t="s">
        <v>461</v>
      </c>
      <c r="B18" s="35"/>
      <c r="C18" s="41"/>
      <c r="D18" s="49"/>
    </row>
    <row r="19" spans="1:4" ht="23.25">
      <c r="A19" s="34" t="s">
        <v>462</v>
      </c>
      <c r="B19" s="35"/>
      <c r="C19" s="41"/>
      <c r="D19" s="49"/>
    </row>
    <row r="20" spans="1:4" ht="23.25">
      <c r="A20" s="34" t="s">
        <v>458</v>
      </c>
      <c r="B20" s="35"/>
      <c r="C20" s="41"/>
      <c r="D20" s="49"/>
    </row>
    <row r="21" spans="1:4" ht="23.25">
      <c r="A21" s="34" t="s">
        <v>474</v>
      </c>
      <c r="B21" s="35" t="s">
        <v>439</v>
      </c>
      <c r="C21" s="38">
        <v>0</v>
      </c>
      <c r="D21" s="15" t="s">
        <v>478</v>
      </c>
    </row>
    <row r="22" spans="1:4" ht="23.25">
      <c r="A22" s="34" t="s">
        <v>475</v>
      </c>
      <c r="B22" s="35" t="s">
        <v>439</v>
      </c>
      <c r="C22" s="42">
        <v>0</v>
      </c>
      <c r="D22" s="15" t="s">
        <v>478</v>
      </c>
    </row>
    <row r="23" spans="1:4" s="44" customFormat="1" ht="23.25">
      <c r="A23" s="46" t="s">
        <v>421</v>
      </c>
      <c r="B23" s="47"/>
      <c r="C23" s="18"/>
      <c r="D23" s="48"/>
    </row>
    <row r="24" spans="1:4" ht="23.25" customHeight="1">
      <c r="A24" s="11" t="s">
        <v>639</v>
      </c>
      <c r="B24" s="275" t="s">
        <v>637</v>
      </c>
      <c r="C24" s="275"/>
      <c r="D24" s="276"/>
    </row>
    <row r="25" spans="1:4" ht="23.25" customHeight="1">
      <c r="A25" s="283" t="s">
        <v>438</v>
      </c>
      <c r="B25" s="284"/>
      <c r="C25" s="284"/>
      <c r="D25" s="285"/>
    </row>
    <row r="26" spans="1:4" ht="23.25" customHeight="1">
      <c r="A26" s="224" t="s">
        <v>482</v>
      </c>
      <c r="B26" s="281"/>
      <c r="C26" s="281"/>
      <c r="D26" s="282"/>
    </row>
    <row r="27" spans="1:4" ht="23.25">
      <c r="A27" s="277" t="s">
        <v>420</v>
      </c>
      <c r="B27" s="225"/>
      <c r="C27" s="225"/>
      <c r="D27" s="271"/>
    </row>
    <row r="28" spans="1:4" ht="42.75" customHeight="1">
      <c r="A28" s="224" t="s">
        <v>417</v>
      </c>
      <c r="B28" s="225"/>
      <c r="C28" s="225"/>
      <c r="D28" s="271"/>
    </row>
    <row r="29" spans="1:4" ht="23.25">
      <c r="A29" s="277" t="s">
        <v>423</v>
      </c>
      <c r="B29" s="225"/>
      <c r="C29" s="225"/>
      <c r="D29" s="271"/>
    </row>
    <row r="30" spans="1:4" ht="23.25">
      <c r="A30" s="272" t="s">
        <v>424</v>
      </c>
      <c r="B30" s="273"/>
      <c r="C30" s="273"/>
      <c r="D30" s="274"/>
    </row>
    <row r="31" spans="1:4" ht="23.25" customHeight="1">
      <c r="A31" s="8" t="s">
        <v>464</v>
      </c>
      <c r="B31" s="1"/>
      <c r="C31" s="231" t="s">
        <v>465</v>
      </c>
      <c r="D31" s="231"/>
    </row>
    <row r="32" spans="1:4" ht="23.25" customHeight="1">
      <c r="A32" s="8" t="s">
        <v>479</v>
      </c>
      <c r="B32" s="231" t="s">
        <v>436</v>
      </c>
      <c r="C32" s="231"/>
      <c r="D32" s="231"/>
    </row>
    <row r="33" spans="1:4" ht="23.25">
      <c r="A33" s="2"/>
      <c r="B33" s="278" t="s">
        <v>435</v>
      </c>
      <c r="C33" s="278"/>
      <c r="D33" s="278"/>
    </row>
    <row r="34" spans="1:4" ht="23.25">
      <c r="A34" s="228"/>
      <c r="B34" s="228"/>
      <c r="C34" s="228"/>
      <c r="D34" s="228"/>
    </row>
    <row r="35" ht="23.25">
      <c r="A35" s="6"/>
    </row>
    <row r="36" ht="23.25">
      <c r="A36" s="6"/>
    </row>
    <row r="37" ht="23.25">
      <c r="A37" s="6"/>
    </row>
    <row r="38" ht="23.25">
      <c r="A38" s="6"/>
    </row>
    <row r="39" ht="23.25">
      <c r="A39" s="6"/>
    </row>
  </sheetData>
  <mergeCells count="17">
    <mergeCell ref="A1:D1"/>
    <mergeCell ref="A28:D28"/>
    <mergeCell ref="A29:D29"/>
    <mergeCell ref="A30:D30"/>
    <mergeCell ref="B24:D24"/>
    <mergeCell ref="C6:D6"/>
    <mergeCell ref="A26:D26"/>
    <mergeCell ref="A27:D27"/>
    <mergeCell ref="A3:D3"/>
    <mergeCell ref="C31:D31"/>
    <mergeCell ref="A34:D34"/>
    <mergeCell ref="B2:D2"/>
    <mergeCell ref="B32:D32"/>
    <mergeCell ref="A4:D4"/>
    <mergeCell ref="B5:D5"/>
    <mergeCell ref="A25:D25"/>
    <mergeCell ref="B33:D33"/>
  </mergeCells>
  <printOptions/>
  <pageMargins left="1.47" right="0.39" top="0.7874015748031497" bottom="0.984251968503937" header="0.5118110236220472" footer="0.31496062992125984"/>
  <pageSetup firstPageNumber="39" useFirstPageNumber="1" horizontalDpi="600" verticalDpi="600" orientation="portrait" paperSize="9" scale="81" r:id="rId2"/>
  <headerFooter alignWithMargins="0">
    <oddFooter>&amp;C&amp;"Angsana New,ธรรมดา"&amp;15หน้า 1-&amp;P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X28"/>
  <sheetViews>
    <sheetView tabSelected="1" view="pageBreakPreview" zoomScale="75" zoomScaleSheetLayoutView="75" workbookViewId="0" topLeftCell="A1">
      <selection activeCell="C12" sqref="C12"/>
    </sheetView>
  </sheetViews>
  <sheetFormatPr defaultColWidth="9.140625" defaultRowHeight="21.75"/>
  <cols>
    <col min="1" max="1" width="7.00390625" style="84" customWidth="1"/>
    <col min="2" max="2" width="12.8515625" style="9" bestFit="1" customWidth="1"/>
    <col min="3" max="3" width="24.421875" style="9" customWidth="1"/>
    <col min="4" max="4" width="9.7109375" style="9" customWidth="1"/>
    <col min="5" max="6" width="15.8515625" style="9" customWidth="1"/>
    <col min="7" max="7" width="12.421875" style="9" customWidth="1"/>
    <col min="8" max="8" width="20.8515625" style="9" customWidth="1"/>
    <col min="9" max="9" width="20.57421875" style="9" customWidth="1"/>
    <col min="10" max="10" width="9.00390625" style="9" customWidth="1"/>
    <col min="11" max="11" width="6.00390625" style="9" customWidth="1"/>
    <col min="12" max="12" width="7.28125" style="9" customWidth="1"/>
    <col min="13" max="13" width="6.7109375" style="9" customWidth="1"/>
    <col min="14" max="14" width="6.00390625" style="9" customWidth="1"/>
    <col min="15" max="15" width="6.8515625" style="84" customWidth="1"/>
    <col min="16" max="17" width="6.421875" style="84" customWidth="1"/>
    <col min="18" max="18" width="7.57421875" style="9" customWidth="1"/>
    <col min="19" max="19" width="8.57421875" style="9" customWidth="1"/>
    <col min="20" max="16384" width="9.140625" style="9" customWidth="1"/>
  </cols>
  <sheetData>
    <row r="1" spans="1:19" ht="26.25">
      <c r="A1" s="343" t="s">
        <v>545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6" t="s">
        <v>430</v>
      </c>
      <c r="P1" s="346"/>
      <c r="Q1" s="346"/>
      <c r="R1" s="346"/>
      <c r="S1" s="346"/>
    </row>
    <row r="3" spans="1:19" ht="26.25">
      <c r="A3" s="347" t="s">
        <v>486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50"/>
    </row>
    <row r="4" spans="1:19" ht="23.25">
      <c r="A4" s="108" t="s">
        <v>541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349" t="s">
        <v>641</v>
      </c>
      <c r="N4" s="349"/>
      <c r="O4" s="349"/>
      <c r="P4" s="349"/>
      <c r="Q4" s="349"/>
      <c r="R4" s="349"/>
      <c r="S4" s="350"/>
    </row>
    <row r="5" spans="1:19" s="53" customFormat="1" ht="23.25" customHeight="1">
      <c r="A5" s="327" t="s">
        <v>466</v>
      </c>
      <c r="B5" s="340" t="s">
        <v>418</v>
      </c>
      <c r="C5" s="327" t="s">
        <v>484</v>
      </c>
      <c r="D5" s="99"/>
      <c r="E5" s="99"/>
      <c r="F5" s="99"/>
      <c r="G5" s="340" t="s">
        <v>450</v>
      </c>
      <c r="H5" s="340" t="s">
        <v>451</v>
      </c>
      <c r="I5" s="102"/>
      <c r="J5" s="102"/>
      <c r="K5" s="353" t="s">
        <v>452</v>
      </c>
      <c r="L5" s="353"/>
      <c r="M5" s="353"/>
      <c r="N5" s="353"/>
      <c r="O5" s="353"/>
      <c r="P5" s="353"/>
      <c r="Q5" s="353"/>
      <c r="R5" s="353"/>
      <c r="S5" s="344" t="s">
        <v>468</v>
      </c>
    </row>
    <row r="6" spans="1:19" s="54" customFormat="1" ht="90" customHeight="1">
      <c r="A6" s="328"/>
      <c r="B6" s="341"/>
      <c r="C6" s="341"/>
      <c r="D6" s="101" t="s">
        <v>449</v>
      </c>
      <c r="E6" s="101" t="s">
        <v>426</v>
      </c>
      <c r="F6" s="100" t="s">
        <v>427</v>
      </c>
      <c r="G6" s="341"/>
      <c r="H6" s="341"/>
      <c r="I6" s="100" t="s">
        <v>425</v>
      </c>
      <c r="J6" s="100" t="s">
        <v>481</v>
      </c>
      <c r="K6" s="356" t="s">
        <v>455</v>
      </c>
      <c r="L6" s="344" t="s">
        <v>477</v>
      </c>
      <c r="M6" s="351" t="s">
        <v>453</v>
      </c>
      <c r="N6" s="352"/>
      <c r="O6" s="351" t="s">
        <v>454</v>
      </c>
      <c r="P6" s="352"/>
      <c r="Q6" s="344" t="s">
        <v>467</v>
      </c>
      <c r="R6" s="344" t="s">
        <v>463</v>
      </c>
      <c r="S6" s="354"/>
    </row>
    <row r="7" spans="1:19" ht="23.25">
      <c r="A7" s="329"/>
      <c r="B7" s="342"/>
      <c r="C7" s="342"/>
      <c r="D7" s="109"/>
      <c r="E7" s="109"/>
      <c r="F7" s="109"/>
      <c r="G7" s="342"/>
      <c r="H7" s="342"/>
      <c r="I7" s="109"/>
      <c r="J7" s="109"/>
      <c r="K7" s="357"/>
      <c r="L7" s="345"/>
      <c r="M7" s="55" t="s">
        <v>469</v>
      </c>
      <c r="N7" s="55" t="s">
        <v>470</v>
      </c>
      <c r="O7" s="56" t="s">
        <v>469</v>
      </c>
      <c r="P7" s="56" t="s">
        <v>470</v>
      </c>
      <c r="Q7" s="345"/>
      <c r="R7" s="345"/>
      <c r="S7" s="355"/>
    </row>
    <row r="8" spans="1:19" s="89" customFormat="1" ht="18">
      <c r="A8" s="127"/>
      <c r="B8" s="127"/>
      <c r="C8" s="138"/>
      <c r="D8" s="127"/>
      <c r="E8" s="138"/>
      <c r="F8" s="128"/>
      <c r="G8" s="178"/>
      <c r="H8" s="138"/>
      <c r="I8" s="127"/>
      <c r="J8" s="127"/>
      <c r="K8" s="179"/>
      <c r="L8" s="133"/>
      <c r="M8" s="133"/>
      <c r="N8" s="127"/>
      <c r="O8" s="133"/>
      <c r="P8" s="133"/>
      <c r="Q8" s="127"/>
      <c r="R8" s="127"/>
      <c r="S8" s="127"/>
    </row>
    <row r="9" spans="1:19" s="89" customFormat="1" ht="18">
      <c r="A9" s="27"/>
      <c r="B9" s="20"/>
      <c r="C9" s="22"/>
      <c r="D9" s="20"/>
      <c r="E9" s="21"/>
      <c r="F9" s="22"/>
      <c r="G9" s="20"/>
      <c r="H9" s="21"/>
      <c r="I9" s="20"/>
      <c r="J9" s="20"/>
      <c r="K9" s="20"/>
      <c r="L9" s="20"/>
      <c r="M9" s="20"/>
      <c r="N9" s="20"/>
      <c r="O9" s="20"/>
      <c r="P9" s="20"/>
      <c r="Q9" s="127"/>
      <c r="R9" s="21"/>
      <c r="S9" s="21"/>
    </row>
    <row r="10" spans="1:24" s="89" customFormat="1" ht="18">
      <c r="A10" s="127"/>
      <c r="B10" s="20"/>
      <c r="C10" s="22"/>
      <c r="D10" s="20"/>
      <c r="E10" s="21"/>
      <c r="F10" s="22"/>
      <c r="G10" s="20"/>
      <c r="H10" s="21"/>
      <c r="I10" s="20"/>
      <c r="J10" s="20"/>
      <c r="K10" s="103"/>
      <c r="L10" s="20"/>
      <c r="M10" s="20"/>
      <c r="N10" s="20"/>
      <c r="O10" s="24"/>
      <c r="P10" s="24"/>
      <c r="Q10" s="127"/>
      <c r="R10" s="20"/>
      <c r="S10" s="20"/>
      <c r="T10" s="180"/>
      <c r="U10" s="180"/>
      <c r="V10" s="180"/>
      <c r="W10" s="180"/>
      <c r="X10" s="180"/>
    </row>
    <row r="11" spans="1:24" s="89" customFormat="1" ht="18">
      <c r="A11" s="27"/>
      <c r="B11" s="20"/>
      <c r="C11" s="22"/>
      <c r="D11" s="20"/>
      <c r="E11" s="21"/>
      <c r="F11" s="22"/>
      <c r="G11" s="20"/>
      <c r="H11" s="21"/>
      <c r="I11" s="20"/>
      <c r="J11" s="20"/>
      <c r="K11" s="103"/>
      <c r="L11" s="20"/>
      <c r="M11" s="20"/>
      <c r="N11" s="20"/>
      <c r="O11" s="24"/>
      <c r="P11" s="24"/>
      <c r="Q11" s="127"/>
      <c r="R11" s="20"/>
      <c r="S11" s="20"/>
      <c r="T11" s="180"/>
      <c r="U11" s="180"/>
      <c r="V11" s="180"/>
      <c r="W11" s="180"/>
      <c r="X11" s="180"/>
    </row>
    <row r="12" spans="1:24" s="89" customFormat="1" ht="18">
      <c r="A12" s="127"/>
      <c r="B12" s="20"/>
      <c r="C12" s="22"/>
      <c r="D12" s="20"/>
      <c r="E12" s="21"/>
      <c r="F12" s="22"/>
      <c r="G12" s="20"/>
      <c r="H12" s="21"/>
      <c r="I12" s="20"/>
      <c r="J12" s="20"/>
      <c r="K12" s="103"/>
      <c r="L12" s="20"/>
      <c r="M12" s="20"/>
      <c r="N12" s="20"/>
      <c r="O12" s="24"/>
      <c r="P12" s="24"/>
      <c r="Q12" s="127"/>
      <c r="R12" s="20"/>
      <c r="S12" s="20"/>
      <c r="T12" s="180"/>
      <c r="U12" s="180"/>
      <c r="V12" s="180"/>
      <c r="W12" s="180"/>
      <c r="X12" s="180"/>
    </row>
    <row r="13" spans="1:24" s="89" customFormat="1" ht="18">
      <c r="A13" s="27"/>
      <c r="B13" s="20"/>
      <c r="C13" s="22"/>
      <c r="D13" s="20"/>
      <c r="E13" s="21"/>
      <c r="F13" s="22"/>
      <c r="G13" s="20"/>
      <c r="H13" s="21"/>
      <c r="I13" s="20"/>
      <c r="J13" s="20"/>
      <c r="K13" s="103"/>
      <c r="L13" s="20"/>
      <c r="M13" s="20"/>
      <c r="N13" s="20"/>
      <c r="O13" s="24"/>
      <c r="P13" s="24"/>
      <c r="Q13" s="127"/>
      <c r="R13" s="20"/>
      <c r="S13" s="20"/>
      <c r="T13" s="180"/>
      <c r="U13" s="180"/>
      <c r="V13" s="180"/>
      <c r="W13" s="180"/>
      <c r="X13" s="180"/>
    </row>
    <row r="14" spans="1:24" s="89" customFormat="1" ht="18">
      <c r="A14" s="127"/>
      <c r="B14" s="20"/>
      <c r="C14" s="22"/>
      <c r="D14" s="20"/>
      <c r="E14" s="21"/>
      <c r="F14" s="22"/>
      <c r="G14" s="20"/>
      <c r="H14" s="21"/>
      <c r="I14" s="20"/>
      <c r="J14" s="20"/>
      <c r="K14" s="103"/>
      <c r="L14" s="20"/>
      <c r="M14" s="20"/>
      <c r="N14" s="20"/>
      <c r="O14" s="24"/>
      <c r="P14" s="24"/>
      <c r="Q14" s="127"/>
      <c r="R14" s="20"/>
      <c r="S14" s="20"/>
      <c r="T14" s="180"/>
      <c r="U14" s="180"/>
      <c r="V14" s="180"/>
      <c r="W14" s="180"/>
      <c r="X14" s="180"/>
    </row>
    <row r="15" spans="1:19" s="89" customFormat="1" ht="18">
      <c r="A15" s="27"/>
      <c r="B15" s="20"/>
      <c r="C15" s="22"/>
      <c r="D15" s="20"/>
      <c r="E15" s="21"/>
      <c r="F15" s="22"/>
      <c r="G15" s="20"/>
      <c r="H15" s="21"/>
      <c r="I15" s="20"/>
      <c r="J15" s="20"/>
      <c r="K15" s="20"/>
      <c r="L15" s="20"/>
      <c r="M15" s="20"/>
      <c r="N15" s="20"/>
      <c r="O15" s="20"/>
      <c r="P15" s="20"/>
      <c r="Q15" s="127"/>
      <c r="R15" s="21"/>
      <c r="S15" s="21"/>
    </row>
    <row r="16" spans="1:19" s="89" customFormat="1" ht="18">
      <c r="A16" s="127"/>
      <c r="B16" s="20"/>
      <c r="C16" s="22"/>
      <c r="D16" s="20"/>
      <c r="E16" s="21"/>
      <c r="F16" s="22"/>
      <c r="G16" s="20"/>
      <c r="H16" s="21"/>
      <c r="I16" s="20"/>
      <c r="J16" s="20"/>
      <c r="K16" s="20"/>
      <c r="L16" s="20"/>
      <c r="M16" s="20"/>
      <c r="N16" s="20"/>
      <c r="O16" s="20"/>
      <c r="P16" s="20"/>
      <c r="Q16" s="127"/>
      <c r="R16" s="21"/>
      <c r="S16" s="21"/>
    </row>
    <row r="17" spans="1:19" s="89" customFormat="1" ht="18">
      <c r="A17" s="27"/>
      <c r="B17" s="20"/>
      <c r="C17" s="22"/>
      <c r="D17" s="20"/>
      <c r="E17" s="21"/>
      <c r="F17" s="22"/>
      <c r="G17" s="25"/>
      <c r="H17" s="116"/>
      <c r="I17" s="20"/>
      <c r="J17" s="20"/>
      <c r="K17" s="20"/>
      <c r="L17" s="20"/>
      <c r="M17" s="20"/>
      <c r="N17" s="20"/>
      <c r="O17" s="20"/>
      <c r="P17" s="20"/>
      <c r="Q17" s="127"/>
      <c r="R17" s="21"/>
      <c r="S17" s="21"/>
    </row>
    <row r="18" spans="1:19" s="90" customFormat="1" ht="18">
      <c r="A18" s="326"/>
      <c r="B18" s="326"/>
      <c r="C18" s="326"/>
      <c r="D18" s="326"/>
      <c r="E18" s="326"/>
      <c r="F18" s="326"/>
      <c r="G18" s="326"/>
      <c r="H18" s="326"/>
      <c r="I18" s="326"/>
      <c r="J18" s="94"/>
      <c r="K18" s="94"/>
      <c r="L18" s="94"/>
      <c r="M18" s="94"/>
      <c r="N18" s="94"/>
      <c r="O18" s="94"/>
      <c r="P18" s="94"/>
      <c r="Q18" s="94"/>
      <c r="R18" s="94"/>
      <c r="S18" s="94"/>
    </row>
    <row r="19" spans="1:19" ht="23.25">
      <c r="A19" s="110" t="s">
        <v>640</v>
      </c>
      <c r="B19" s="52"/>
      <c r="C19" s="52"/>
      <c r="D19" s="52"/>
      <c r="E19" s="52"/>
      <c r="F19" s="52"/>
      <c r="G19" s="52"/>
      <c r="H19" s="111"/>
      <c r="I19" s="111"/>
      <c r="J19" s="111"/>
      <c r="K19" s="112"/>
      <c r="L19" s="112"/>
      <c r="M19" s="112"/>
      <c r="N19" s="331" t="s">
        <v>637</v>
      </c>
      <c r="O19" s="332"/>
      <c r="P19" s="332"/>
      <c r="Q19" s="332"/>
      <c r="R19" s="332"/>
      <c r="S19" s="333"/>
    </row>
    <row r="20" spans="1:19" ht="23.25">
      <c r="A20" s="58" t="s">
        <v>432</v>
      </c>
      <c r="B20" s="59"/>
      <c r="C20" s="59"/>
      <c r="D20" s="59"/>
      <c r="E20" s="59"/>
      <c r="F20" s="59"/>
      <c r="G20" s="59"/>
      <c r="H20" s="60"/>
      <c r="I20" s="60"/>
      <c r="J20" s="60"/>
      <c r="K20" s="61"/>
      <c r="L20" s="61"/>
      <c r="M20" s="61"/>
      <c r="N20" s="113"/>
      <c r="O20" s="114"/>
      <c r="P20" s="114"/>
      <c r="Q20" s="114"/>
      <c r="R20" s="114"/>
      <c r="S20" s="115"/>
    </row>
    <row r="21" spans="1:19" ht="23.25">
      <c r="A21" s="65" t="s">
        <v>433</v>
      </c>
      <c r="B21" s="66"/>
      <c r="C21" s="66"/>
      <c r="D21" s="66"/>
      <c r="E21" s="66"/>
      <c r="F21" s="66"/>
      <c r="G21" s="66"/>
      <c r="H21" s="67"/>
      <c r="I21" s="67"/>
      <c r="J21" s="67"/>
      <c r="K21" s="68"/>
      <c r="L21" s="68"/>
      <c r="M21" s="68"/>
      <c r="N21" s="69"/>
      <c r="O21" s="70"/>
      <c r="P21" s="70"/>
      <c r="Q21" s="70"/>
      <c r="R21" s="70"/>
      <c r="S21" s="71"/>
    </row>
    <row r="22" spans="1:19" ht="23.25">
      <c r="A22" s="65" t="s">
        <v>420</v>
      </c>
      <c r="B22" s="66"/>
      <c r="C22" s="66"/>
      <c r="D22" s="66"/>
      <c r="E22" s="66"/>
      <c r="F22" s="66"/>
      <c r="G22" s="66"/>
      <c r="H22" s="67"/>
      <c r="I22" s="67"/>
      <c r="J22" s="67"/>
      <c r="K22" s="68"/>
      <c r="L22" s="68"/>
      <c r="M22" s="68"/>
      <c r="N22" s="69"/>
      <c r="O22" s="70"/>
      <c r="P22" s="70"/>
      <c r="Q22" s="70"/>
      <c r="R22" s="70"/>
      <c r="S22" s="71"/>
    </row>
    <row r="23" spans="1:19" ht="23.25">
      <c r="A23" s="335" t="s">
        <v>434</v>
      </c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7"/>
    </row>
    <row r="24" spans="1:19" ht="23.25">
      <c r="A24" s="65" t="s">
        <v>423</v>
      </c>
      <c r="B24" s="66"/>
      <c r="C24" s="66"/>
      <c r="D24" s="66"/>
      <c r="E24" s="66"/>
      <c r="F24" s="66"/>
      <c r="G24" s="66"/>
      <c r="H24" s="67"/>
      <c r="I24" s="67"/>
      <c r="J24" s="67"/>
      <c r="K24" s="68"/>
      <c r="L24" s="68"/>
      <c r="M24" s="68"/>
      <c r="N24" s="69"/>
      <c r="O24" s="70"/>
      <c r="P24" s="70"/>
      <c r="Q24" s="70"/>
      <c r="R24" s="70"/>
      <c r="S24" s="71"/>
    </row>
    <row r="25" spans="1:19" ht="23.25">
      <c r="A25" s="75" t="s">
        <v>424</v>
      </c>
      <c r="B25" s="76"/>
      <c r="C25" s="76"/>
      <c r="D25" s="76"/>
      <c r="E25" s="76"/>
      <c r="F25" s="76"/>
      <c r="G25" s="76"/>
      <c r="H25" s="77"/>
      <c r="I25" s="77"/>
      <c r="J25" s="77"/>
      <c r="K25" s="78"/>
      <c r="L25" s="78"/>
      <c r="M25" s="78"/>
      <c r="N25" s="79"/>
      <c r="O25" s="80"/>
      <c r="P25" s="80"/>
      <c r="Q25" s="80"/>
      <c r="R25" s="80"/>
      <c r="S25" s="81"/>
    </row>
    <row r="26" spans="1:19" ht="23.25">
      <c r="A26" s="338" t="s">
        <v>464</v>
      </c>
      <c r="B26" s="338"/>
      <c r="C26" s="338"/>
      <c r="D26" s="82"/>
      <c r="E26" s="82"/>
      <c r="F26" s="82"/>
      <c r="M26" s="334" t="s">
        <v>465</v>
      </c>
      <c r="N26" s="334"/>
      <c r="O26" s="334"/>
      <c r="P26" s="334"/>
      <c r="Q26" s="334"/>
      <c r="R26" s="334"/>
      <c r="S26" s="334"/>
    </row>
    <row r="27" spans="1:19" ht="23.25">
      <c r="A27" s="339" t="s">
        <v>431</v>
      </c>
      <c r="B27" s="339"/>
      <c r="C27" s="339"/>
      <c r="M27" s="83"/>
      <c r="N27" s="83"/>
      <c r="O27" s="330" t="s">
        <v>437</v>
      </c>
      <c r="P27" s="330"/>
      <c r="Q27" s="330"/>
      <c r="R27" s="330"/>
      <c r="S27" s="330"/>
    </row>
    <row r="28" spans="13:19" ht="23.25">
      <c r="M28" s="330" t="s">
        <v>435</v>
      </c>
      <c r="N28" s="330"/>
      <c r="O28" s="330"/>
      <c r="P28" s="330"/>
      <c r="Q28" s="330"/>
      <c r="R28" s="330"/>
      <c r="S28" s="330"/>
    </row>
  </sheetData>
  <autoFilter ref="A7:S28"/>
  <mergeCells count="25">
    <mergeCell ref="O1:S1"/>
    <mergeCell ref="A3:R3"/>
    <mergeCell ref="M4:S4"/>
    <mergeCell ref="M6:N6"/>
    <mergeCell ref="K5:R5"/>
    <mergeCell ref="S5:S7"/>
    <mergeCell ref="O6:P6"/>
    <mergeCell ref="Q6:Q7"/>
    <mergeCell ref="R6:R7"/>
    <mergeCell ref="K6:K7"/>
    <mergeCell ref="C5:C7"/>
    <mergeCell ref="G5:G7"/>
    <mergeCell ref="A1:N1"/>
    <mergeCell ref="L6:L7"/>
    <mergeCell ref="H5:H7"/>
    <mergeCell ref="A18:I18"/>
    <mergeCell ref="A5:A7"/>
    <mergeCell ref="M28:S28"/>
    <mergeCell ref="N19:S19"/>
    <mergeCell ref="M26:S26"/>
    <mergeCell ref="O27:S27"/>
    <mergeCell ref="A23:S23"/>
    <mergeCell ref="A26:C26"/>
    <mergeCell ref="A27:C27"/>
    <mergeCell ref="B5:B7"/>
  </mergeCells>
  <printOptions/>
  <pageMargins left="0.6299212598425197" right="0.5511811023622047" top="1.13" bottom="0.61" header="0.5118110236220472" footer="0.31496062992125984"/>
  <pageSetup firstPageNumber="40" useFirstPageNumber="1" horizontalDpi="600" verticalDpi="600" orientation="landscape" paperSize="9" scale="68" r:id="rId2"/>
  <headerFooter alignWithMargins="0">
    <oddFooter>&amp;C&amp;"Angsana New,ธรรมดา"&amp;15หน้า 1-&amp;P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.th/~ngpanyar/graduates/show_grad_data_2546.php ข้อมูลการได้งานทำของบัณฑิตที่จบการศึกษาปีการศึกษา 2546</dc:title>
  <dc:subject/>
  <dc:creator>x</dc:creator>
  <cp:keywords/>
  <dc:description/>
  <cp:lastModifiedBy>Psiranee</cp:lastModifiedBy>
  <cp:lastPrinted>2009-10-13T04:41:36Z</cp:lastPrinted>
  <dcterms:created xsi:type="dcterms:W3CDTF">2004-03-02T03:34:17Z</dcterms:created>
  <dcterms:modified xsi:type="dcterms:W3CDTF">2009-10-13T04:41:39Z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