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5240" windowHeight="8595" tabRatio="879" activeTab="1"/>
  </bookViews>
  <sheets>
    <sheet name="1.7.1 จำนวนบทความป.โท" sheetId="1" r:id="rId1"/>
    <sheet name="1.7.2 รายชื่อบทความป.โท" sheetId="2" r:id="rId2"/>
    <sheet name="1.8.1จน.บทความป.เอก" sheetId="3" r:id="rId3"/>
    <sheet name="1.8.2รายชิ่อบทความฯป.เอก " sheetId="4" r:id="rId4"/>
  </sheets>
  <definedNames>
    <definedName name="CRITERIA" localSheetId="1">'1.7.2 รายชื่อบทความป.โท'!$C$3</definedName>
    <definedName name="_xlnm.Print_Area" localSheetId="0">'1.7.1 จำนวนบทความป.โท'!$A$1:$D$34</definedName>
    <definedName name="_xlnm.Print_Area" localSheetId="1">'1.7.2 รายชื่อบทความป.โท'!$A$1:$S$43</definedName>
    <definedName name="_xlnm.Print_Area" localSheetId="2">'1.8.1จน.บทความป.เอก'!$A$1:$D$33</definedName>
    <definedName name="_xlnm.Print_Area" localSheetId="3">'1.8.2รายชิ่อบทความฯป.เอก '!$A$1:$S$20</definedName>
    <definedName name="_xlnm.Print_Titles" localSheetId="1">'1.7.2 รายชื่อบทความป.โท'!$3:$5</definedName>
    <definedName name="วิเคราะห์การได้งานทำ">#REF!</definedName>
  </definedNames>
  <calcPr fullCalcOnLoad="1"/>
</workbook>
</file>

<file path=xl/sharedStrings.xml><?xml version="1.0" encoding="utf-8"?>
<sst xmlns="http://schemas.openxmlformats.org/spreadsheetml/2006/main" count="303" uniqueCount="158">
  <si>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
                 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</si>
  <si>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รหัสนักศึกษา</t>
  </si>
  <si>
    <t>1.7  ร้อยละของบทความจากวิทยานิพนธ์ปริญญาโทที่ตีพิมพ์ เผยแพร่ต่อจำนวนวิทยานิพนธ์ปริญญาโททั้งหมด</t>
  </si>
  <si>
    <t xml:space="preserve">              3. การตีพิมพ์ในวารสารนับเมื่อกองบรรณาธิการวารสารนั้นตอบรับ</t>
  </si>
  <si>
    <t>ร้อยละของจำนวนบทความจากวิทยานิพนธ์ที่ตีพิมพ์ฯ : วิทยานิพนธ์ทั้งหมด</t>
  </si>
  <si>
    <t>อัตราส่วน</t>
  </si>
  <si>
    <t xml:space="preserve">              5. สิทธิบัตรนับวันที่ได้รับการจดฯ  รวมทั้งให้นับสิทธิบัตรที่ยังมีผลบังคับใช้ (จดสิทธิบัตรมาแล้วไม่เกิน 5 ปี)</t>
  </si>
  <si>
    <t xml:space="preserve">              6.  นับเฉพาะวิทยานิพนธ์ ไม่นับภาคนิพนธ์และสารนิพนธ์</t>
  </si>
  <si>
    <t>ชื่อเล่มที่  วัน/เดือน/ปี
ของวารสารที่ตีพิมพ์</t>
  </si>
  <si>
    <t>ชื่อบทความ</t>
  </si>
  <si>
    <t>บทความจากวิทยานิพนธ์เรื่อง</t>
  </si>
  <si>
    <t>1.8  ร้อยละของบทความจากวิทยานิพนธ์ปริญญาเอกที่ตีพิมพ์ เผยแพร่ต่อจำนวนวิทยานิพนธ์ปริญญาเอกทั้งหมด</t>
  </si>
  <si>
    <t xml:space="preserve">       1.8.1 จำนวนบทความจากวิทยานิพนธ์ของนักศึกษาปริญญาเอก</t>
  </si>
  <si>
    <t>F-Data-EQ 01-8-2 V.1:May-50  1/1</t>
  </si>
  <si>
    <t xml:space="preserve">                    O : ภาควิชา</t>
  </si>
  <si>
    <r>
      <t>นิยาม</t>
    </r>
    <r>
      <rPr>
        <sz val="16"/>
        <rFont val="Angsana New"/>
        <family val="1"/>
      </rPr>
      <t xml:space="preserve"> :  1.  ผลงานที่ตีพิมพ์เผยแพร่ และใช้ประโยชน์รวบรวมจากผลงานในปีการศึกษานั้นๆ</t>
    </r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</si>
  <si>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โดยควรนำเสนอผลการเผยแพร่ที่มีคุณภาพเชิงวิชาการมากที่สุด</t>
  </si>
  <si>
    <t xml:space="preserve">              4.  บทความที่ได้รับการนำเสนอในการประชุม/สัมมนาวิชาการระดับนานาชาติหรือระดับชาติ หมายถึง บทความ (proceeding) ที่ไม่ใช่บทคัดย่อสำหรับบทความที่ได้รับการคัดเลือกตีพิมพ์รวมเล่มกับบทความอื่นๆ โดยมีคณะกรรมการพิจารณา</t>
  </si>
  <si>
    <t>ผู้ประสานงานข้อมูลคณะฯ : ศิราณี  พูลศิริ โทร.7086</t>
  </si>
  <si>
    <t xml:space="preserve">ผู้รับผิดชอบ  :  อริสา  ประสมพงศ์ </t>
  </si>
  <si>
    <t xml:space="preserve"> ผู้รับผิดชอบ  :  อริสา  ประสมพงศ์ </t>
  </si>
  <si>
    <r>
      <t>นิยาม</t>
    </r>
    <r>
      <rPr>
        <sz val="16"/>
        <rFont val="Angsana New"/>
        <family val="1"/>
      </rPr>
      <t xml:space="preserve"> :   1.  ผลงานที่ตีพิมพ์เผยแพร่ และใช้ประโยชน์รวบรวมจากผลงานในปีการศึกษานั้นๆ</t>
    </r>
  </si>
  <si>
    <t>เคมี</t>
  </si>
  <si>
    <t>-</t>
  </si>
  <si>
    <t>วัสดุ</t>
  </si>
  <si>
    <t>ไฟฟ้า</t>
  </si>
  <si>
    <t>อุตสาหการ</t>
  </si>
  <si>
    <t xml:space="preserve">                      O : ภาควิชา</t>
  </si>
  <si>
    <t>ภาควิชาวิศวกรรมเคมี</t>
  </si>
  <si>
    <t>ภาควิชาวิศวกรรมไฟฟ้า</t>
  </si>
  <si>
    <t>ภาควิชาวิศวกรรมเหมืองแร่ฯ</t>
  </si>
  <si>
    <t>ภาควิชาวิศวกรรมอุตสาหการ</t>
  </si>
  <si>
    <t>รหัส
นักศึกษา</t>
  </si>
  <si>
    <t>การจัดการอุตสาหกรรม</t>
  </si>
  <si>
    <t>รวมทั้งสิ้น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</si>
  <si>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                            วิชาการมากที่สุด</t>
  </si>
  <si>
    <t>การผลิตไบโอดีเซลจากสารอินทรีย์ที่อยู่ในเฟสกลีเซอรอลของกระบวนการทรานส์เอสเตอริฟิเคชันน้ำมันพืช</t>
  </si>
  <si>
    <t>รายการ</t>
  </si>
  <si>
    <t>รวม</t>
  </si>
  <si>
    <t>จำนวน</t>
  </si>
  <si>
    <t>สาขาวิชา</t>
  </si>
  <si>
    <t>ว/ด/ป ที่จบ</t>
  </si>
  <si>
    <t>แหล่งตีพิมพ์เผยแพร่</t>
  </si>
  <si>
    <t>ระดับของวารสาร/การประชุม</t>
  </si>
  <si>
    <t>ประชุมวิชาการระดับนานาชาติ</t>
  </si>
  <si>
    <t>ประชุมวิชาการระดับชาติ</t>
  </si>
  <si>
    <t>วารสารระดับนานาชาติ</t>
  </si>
  <si>
    <t xml:space="preserve">    1) ตีพิมพ์ในวารสารระดับนานาชาติ</t>
  </si>
  <si>
    <t xml:space="preserve">    2) ตีพิมพ์ในวารสารระดับประเทศ (ชาติ)</t>
  </si>
  <si>
    <t xml:space="preserve">        รวม</t>
  </si>
  <si>
    <t>O   จำนวนวิทยานิพนธ์ปริญญาโททั้งหมด</t>
  </si>
  <si>
    <t>O   จำนวนบทความที่ตีพิมพ์เผยแพร่</t>
  </si>
  <si>
    <t xml:space="preserve">         - Poster</t>
  </si>
  <si>
    <t xml:space="preserve">         - Oral</t>
  </si>
  <si>
    <t>การได้รับการจดสิทธิบัตร</t>
  </si>
  <si>
    <t>แหล่งข้อมูล O : กลุ่มงานสนับสนุนวิชาการ (บัณฑิต)</t>
  </si>
  <si>
    <t>หน่วยงานรับผิดชอบ :  บัณฑิต</t>
  </si>
  <si>
    <t>ลำดับ
ที่</t>
  </si>
  <si>
    <t>รวมจำนวนการนำเสนอ</t>
  </si>
  <si>
    <t>จำนวนบทความ
ที่นำไปใช้ประโยชน์</t>
  </si>
  <si>
    <t>Poster</t>
  </si>
  <si>
    <t>Oral</t>
  </si>
  <si>
    <t>O   จำนวนบทความที่ยังไม่ได้ตีพิมพ์</t>
  </si>
  <si>
    <t>O   นำเสนอในที่ประชุมวิชาการ / สัมมนา</t>
  </si>
  <si>
    <t xml:space="preserve">    1)  ระดับนานาชาติ</t>
  </si>
  <si>
    <t>O  ได้รับการจดสิทธิบัตร</t>
  </si>
  <si>
    <t>O   จำนวนบทความจากวิทยานิพนธ์ที่นำไปใช้ประโยชน์</t>
  </si>
  <si>
    <t xml:space="preserve">    2) ระดับชาติ</t>
  </si>
  <si>
    <t>วารสารระดับประเทศ (ชาติ)</t>
  </si>
  <si>
    <t>: 1</t>
  </si>
  <si>
    <t xml:space="preserve">                   O : ภาควิชา</t>
  </si>
  <si>
    <t xml:space="preserve">       1.7.1 จำนวนบทความจากวิทยานิพนธ์ของนักศึกษาปริญญาโท</t>
  </si>
  <si>
    <t>เลขหน้า</t>
  </si>
  <si>
    <t xml:space="preserve">              2.  การเผยแพร่ผลงาน 1 เรื่อง ที่เผยแพร่มากกว่า 1 ครั้ง ให้นับเพียง 1 ครั้ง โดยควรนำเสนอผลการเผยแพร่ที่มีคุณภาพเชิงวิชาการ
                   มากที่สุด</t>
  </si>
  <si>
    <t>O   จำนวนวิทยานิพนธ์ปริญญาเอกทั้งหมด</t>
  </si>
  <si>
    <t>ชื่อนักศึกษา/
ผู้เขียน</t>
  </si>
  <si>
    <t xml:space="preserve"> ข้อมูลการดำเนินงานคณะวิศวกรรมศาสตร์  มหาวิทยาลัยสงขลานครินทร์  ปีงบประมาณ 2551                 </t>
  </si>
  <si>
    <t>ปีงบประมาณ 2551</t>
  </si>
  <si>
    <t>กรอบเวลาของข้อมูล: 1 ต.ค. 50 - 31 ม.ค. 51</t>
  </si>
  <si>
    <t>ข้อมูล ณ วันที่  31 ม.ค. 51</t>
  </si>
  <si>
    <t>วันที่รายงานข้อมูล : 28 ม.ค.51</t>
  </si>
  <si>
    <t>กรอบเวลาของข้อมูล: 1 ต.ค.50 - 31 ม.ค. 51</t>
  </si>
  <si>
    <t>วันที่รายงานข้อมูล :  28 ม.ค. 51</t>
  </si>
  <si>
    <t>นายณัฐพงศ์ เอกวรรณัง</t>
  </si>
  <si>
    <t>การผลิตไบโอดีเซลจากสารอินทรีย์ที่อยู่ในเฟสกลีเซอรอลของกระบวนการทรานส์เอสเตอริฟิเคชันน้ำมันพืชใช้แล้ว</t>
  </si>
  <si>
    <t>การประชุมวิศวกรรมเคมีและเคมีประยุกต์แห่งประเทศไทย ครั้งที่ 17</t>
  </si>
  <si>
    <t>29-30 ต.ค. 50</t>
  </si>
  <si>
    <t xml:space="preserve">น.ส.สุวิมล ยสราโม </t>
  </si>
  <si>
    <t>การกำจัดโทลูอีนในอากาศเสียด้วยฟองแก๊สแอฟรอน (CGA)</t>
  </si>
  <si>
    <t>การกำจัดสารอินทรีย์ระเหยง่ายในอากาศเสียด้วยฟองก๊าซแอฟรอน (CGA) ร่วมกับปฏิกิริยาออกซิเดชัน</t>
  </si>
  <si>
    <t>Technology and Inmovation for Sustainable Development Conference (TISD2008)</t>
  </si>
  <si>
    <t>28-29 ม.ค. 51</t>
  </si>
  <si>
    <t>นายนาถพงศ์ เสนีย์รัตนประยูร</t>
  </si>
  <si>
    <t>เครื่องกล</t>
  </si>
  <si>
    <t>การศึกษาประสิทธิภาพแผงรับพลังานแสงอาทิตย์ในการผลิตน้ำร้อนโดยใช้โปรแกรม EnergyPlus</t>
  </si>
  <si>
    <t>การออกแบบตัวรับแสงอาทิตย์ในระบบผลิตน้ำร้อน</t>
  </si>
  <si>
    <t>การประชุมวิชาการเครือข่ายวิศวกรรมเครื่องกลแห่งประเทศไทย ครั้งที่ 21</t>
  </si>
  <si>
    <t>17-19 ตุลาคม 50</t>
  </si>
  <si>
    <t>นายวิสิทธิ์ เอกวานิช</t>
  </si>
  <si>
    <t>การศึกษาสมรรถนะการทำงานของสารดูดความชื้นแข็งสำหรับระบบระบายอากาศในอาคาร</t>
  </si>
  <si>
    <t>การประยุกต์ใช้แสงอาทิตย์ในการคายความชื้นของสารดูดความชื้นในระบบระบายอากาศของอาคาร</t>
  </si>
  <si>
    <t>นายกฤช สมนึก</t>
  </si>
  <si>
    <t>การหาสภาวะที่เหมาะสมที่สุดในการลดกรดไขมันอิสระจากำมันปาล์มดิบชนิดหีบรวมสำหรับกระบวนการเอสเทอร์ริฟิเคชันแบบต่อเนื่อง ด้วยวิธีพื้นผิดวผลตอบสนอง</t>
  </si>
  <si>
    <t>การออกแบบถังปฏิกรณ์แบบต่อเนื่องของกระบวนการเอสเทอร์ริฟิเคชัน</t>
  </si>
  <si>
    <t>การเสนอผลงานวิจัยระดับบัณฑิตศึกษา ครั้งที่ 10</t>
  </si>
  <si>
    <t>ภาควิชาวิศวกรรมเครื่องกล</t>
  </si>
  <si>
    <t>การลดสนามไฟฟ้าบริเวรสายส่งไฟฟ้าแรงสูงโดยใช้สายกราวด์</t>
  </si>
  <si>
    <t>การคำนวนสนามแม่เหล็กไฟฟ้าแรงสูงโดยใช้วิธีบาวดารี่อิลิเมนต์แบบกึ่งวิเคราะห์</t>
  </si>
  <si>
    <t>การประชุมวิชาการทางวิศวกรรมไฟฟ้า ครั้งที่ 30</t>
  </si>
  <si>
    <t>25-26 ต.ค. 50</t>
  </si>
  <si>
    <t>น.ส.สลักจิตร นิลบวร</t>
  </si>
  <si>
    <t>น.ส.ประทุมรัตน์ หนูยัง</t>
  </si>
  <si>
    <t>Fabrication and Characterization of Porous Titanium</t>
  </si>
  <si>
    <t>การสังเคราะห์และศึกษาลักษณะของไทเทเนียมพรุน</t>
  </si>
  <si>
    <t>The 1th Thailand Metallurgy Conference "Metal R&amp;D 21th Century"</t>
  </si>
  <si>
    <t>15-16 ต.ค. 50</t>
  </si>
  <si>
    <t>น.ส.สุมณฑา มิ่งสุข</t>
  </si>
  <si>
    <t>การออกแบบและพัฒนาระบบฐานข้อมูลเพื่อการบริหารในโรงงานผลิตกล่องบรรจุภัณฑ์</t>
  </si>
  <si>
    <t>การออกแบบระบบฐานข้อมูลเพื่อการบริหารในโรงงานผลิตกล่องบรรจุภัณฑ์</t>
  </si>
  <si>
    <t>การประชุมวิชาการข่ายงานวิศวกรรมอุตสาหการ (IE Network Conference)</t>
  </si>
  <si>
    <t>24-26 ต.ค. 50</t>
  </si>
  <si>
    <t>น.ส.ผจงจิต พิชิตบรรจง</t>
  </si>
  <si>
    <t>การศึกษารูปแบบและแนวทางที่เหมาะสมในการจัดระบบกำจัดมูลฝอยขององค์การบริหารส่วนตำบลนาหม่อม อำเภอนาหม่อม จังหวัดสงขลา</t>
  </si>
  <si>
    <t>การศึกษารูปแบบและแนวทางที่เหมาะสมในการจัดระบบกำจัดขยะมูลฝอยขององค์การบริหารส่วนตำบลนาหม่อม อำเภอนาหม่อม จังหวัดสงขลา</t>
  </si>
  <si>
    <t>รออนุมัติปริญญา</t>
  </si>
  <si>
    <t>นายพิทธพนธ์ พิทักษ์</t>
  </si>
  <si>
    <t>การเพิ่มประสิทธิภาพในโรงงานล้างขวด</t>
  </si>
  <si>
    <t>การศึกษากระบวนการผลิตเพื่อการเพิ่มผลผลิต กรณีศึกษา อุตสาหการล้างขวด</t>
  </si>
  <si>
    <t>นายสาธิต คงเขียว</t>
  </si>
  <si>
    <t>การศักยภาพของการจัดตั้งโรงงานแปรรูปสับปะรดในจังหวัดพัทลุง</t>
  </si>
  <si>
    <t>การศึกษาความเป็นไปได้ของการจัดตั้งโรงงานแปรรูปสับปะรดใน จังหวัดพัทลุง</t>
  </si>
  <si>
    <t>นายชุกรี แดสา</t>
  </si>
  <si>
    <t>ระบบการออกแบบแม่พิมพ์อัดสำหรับขึ้นรูปผลิตภัณฑ์ยาง</t>
  </si>
  <si>
    <t>การพัฒนาซอฟแวร์ช่วยในการออกแบบแม่พิมพ์ชนิดอัดขึ้นรูปสำหรับผลิตภัณฑ์ยาง</t>
  </si>
  <si>
    <t>นายทรงธรรม บูรณะ</t>
  </si>
  <si>
    <t>การผลิตไบโอดีเซลจากไขสบู่ที่ได้จากกระบวนการการทำให้เป็นกลางของน้ำมันปาล์มดิบ</t>
  </si>
  <si>
    <t>การผลิตไบโอดีเซลจากไขสบู่ที่ได้จากกระบวนการทำให้เป็นกลางของน้ำมันปาล์มดิบ</t>
  </si>
  <si>
    <t>น.ส.อารดา ลีชุตวัฒน์</t>
  </si>
  <si>
    <t>การปรับปรุงระบบคลังสินค้าของโรงงานอุตสาหกรรมแปรรูปไม้ยางพารา : กรณีศึกษา</t>
  </si>
  <si>
    <t>การปรับปรุงระบบการจัดการคลังสินค้าของโรงงานอุตสาหกรรมแปรรูปไม้ยางพารา</t>
  </si>
  <si>
    <t>น.ส.วิภาวี ศรีทาสร้อย</t>
  </si>
  <si>
    <t>การศึกษาศักยภาพในการจัดตั้งโรงงานผลิตอาหารแปรรูปจากหมึกในจังหวัดสงขลา</t>
  </si>
  <si>
    <t>การศึกษาความเป็นไปได้ในการจัดตั้งโรงงานผลิตอาหารแปรรูปจากปลาหมึกในจังหวัดสงขลา</t>
  </si>
  <si>
    <t>23-27 ต.ค. 50</t>
  </si>
  <si>
    <t xml:space="preserve">กรอบเวลาของข้อมูล: 1 ต.ค. 50 - 31 ม.ค. 51     </t>
  </si>
  <si>
    <t>น.ส.รัตนา แซ่หลี</t>
  </si>
  <si>
    <t>The Removal of H2S in Biogas from Concentrated Latex Industry with Iron (III) chelate in Packed Column</t>
  </si>
  <si>
    <t>วันที่รายงานข้อมูล : 28 ม.ค. 51</t>
  </si>
  <si>
    <t xml:space="preserve">            ข้อมูลการดำเนินงานคณะวิศวกรรมศาสตร์ มหาวิทยาลัยสงขลานครินทร์  ประจำปีงบประมาณ 2551</t>
  </si>
  <si>
    <t>1.7.2 รายชื่อบทความจากวิทยานิพนธ์ของนักศึกษาปริญญาโทที่ตีพิมพ์/เผยแพร่ ปีงบประมาณ 2551</t>
  </si>
  <si>
    <t>ข้อมูลการดำเนินงานคณะวิศวกรรมศาสตร์  มหาวิทยาลัยสงขลานครินทร์  ประจำปีงบประมาณ 2551</t>
  </si>
  <si>
    <t>1.8.2 รายชื่อบทความจากวิทยานิพนธ์ของนักศึกษาปริญญาเอกที่ตีพิมพ์/เผยแพร่ ปีงบประมาณ 2551</t>
  </si>
  <si>
    <t>ภาควิชาวิศวกรรมโยธา</t>
  </si>
  <si>
    <t>นายดิษฐพร แก้วมุนีโชค</t>
  </si>
  <si>
    <t>โยธา</t>
  </si>
  <si>
    <t>คุณประโยชน์ของเถ้าใยปาล์มน้ำมันและเถ้าไม้ยางพาราสำหรับปรับปรุงดินเหนียวปากพนัง</t>
  </si>
  <si>
    <t>การปรับปรุงคุณสมบัติของดินเหนียวปากพนังด้วยเถ้าใยปาล์มน้ำมันและเถ้าไม้ยางพารา</t>
  </si>
  <si>
    <t>เทคโนโลยีแลนวัตกรรมสำหรับการพัฒนาอย่างยั่งยืนครั้งที่ 2  (TISD2008)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</si>
</sst>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d\ ดดด\ yy"/>
    <numFmt numFmtId="200" formatCode="ดดด\ yy"/>
    <numFmt numFmtId="201" formatCode="0.0%"/>
    <numFmt numFmtId="202" formatCode="0.0"/>
    <numFmt numFmtId="203" formatCode="0.000"/>
    <numFmt numFmtId="204" formatCode="dd/mm/bbbb"/>
    <numFmt numFmtId="205" formatCode="d\ ดดด\ bb"/>
    <numFmt numFmtId="206" formatCode="_-* #,##0_-;\-* #,##0_-;_-* &quot;-&quot;??_-;_-@_-"/>
    <numFmt numFmtId="207" formatCode="#,##0.0"/>
    <numFmt numFmtId="208" formatCode="ว\ ดดดด\ ปปปป"/>
    <numFmt numFmtId="209" formatCode="ว\ ดดด\ ปปปป"/>
    <numFmt numFmtId="210" formatCode="[$-41E]d\ mmmm\ yyyy"/>
    <numFmt numFmtId="211" formatCode="[&lt;=9999999][$-D000000]###\-####;[$-D000000]\(0#\)\ ###\-####"/>
    <numFmt numFmtId="212" formatCode="0.00000000"/>
    <numFmt numFmtId="213" formatCode="0.0000000"/>
    <numFmt numFmtId="214" formatCode="0.000000"/>
    <numFmt numFmtId="215" formatCode="0.00000"/>
    <numFmt numFmtId="216" formatCode="0.0000"/>
    <numFmt numFmtId="217" formatCode="_-* #,##0.0_-;\-* #,##0.0_-;_-* &quot;-&quot;??_-;_-@_-"/>
    <numFmt numFmtId="218" formatCode="[$-101041E]d\ mmm\ yy;@"/>
    <numFmt numFmtId="219" formatCode="mmm\-yyyy"/>
  </numFmts>
  <fonts count="19">
    <font>
      <sz val="14"/>
      <name val="Cordia New"/>
      <family val="0"/>
    </font>
    <font>
      <b/>
      <sz val="16"/>
      <name val="Angsana New"/>
      <family val="1"/>
    </font>
    <font>
      <sz val="16"/>
      <name val="Angsana New"/>
      <family val="1"/>
    </font>
    <font>
      <b/>
      <sz val="18"/>
      <name val="Angsana New"/>
      <family val="1"/>
    </font>
    <font>
      <b/>
      <sz val="18"/>
      <name val="Cordia New"/>
      <family val="0"/>
    </font>
    <font>
      <sz val="8"/>
      <name val="Cordia New"/>
      <family val="0"/>
    </font>
    <font>
      <sz val="14"/>
      <color indexed="10"/>
      <name val="Angsana New"/>
      <family val="1"/>
    </font>
    <font>
      <b/>
      <sz val="16"/>
      <color indexed="10"/>
      <name val="Angsana New"/>
      <family val="1"/>
    </font>
    <font>
      <sz val="16"/>
      <color indexed="10"/>
      <name val="Angsana New"/>
      <family val="1"/>
    </font>
    <font>
      <b/>
      <sz val="14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b/>
      <u val="single"/>
      <sz val="12"/>
      <name val="Angsana New"/>
      <family val="1"/>
    </font>
    <font>
      <u val="single"/>
      <sz val="14"/>
      <color indexed="12"/>
      <name val="Cordia New"/>
      <family val="0"/>
    </font>
    <font>
      <u val="single"/>
      <sz val="14"/>
      <color indexed="36"/>
      <name val="Cordia New"/>
      <family val="0"/>
    </font>
    <font>
      <sz val="12"/>
      <name val="CordiaUPC"/>
      <family val="2"/>
    </font>
    <font>
      <sz val="12"/>
      <name val="Cordia New"/>
      <family val="0"/>
    </font>
    <font>
      <sz val="12"/>
      <name val="AngsanaUPC"/>
      <family val="1"/>
    </font>
    <font>
      <sz val="12"/>
      <color indexed="10"/>
      <name val="Angsana New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1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26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/>
    </xf>
    <xf numFmtId="0" fontId="1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 vertical="center"/>
    </xf>
    <xf numFmtId="203" fontId="1" fillId="2" borderId="4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/>
    </xf>
    <xf numFmtId="0" fontId="1" fillId="2" borderId="3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/>
    </xf>
    <xf numFmtId="0" fontId="7" fillId="2" borderId="7" xfId="0" applyFont="1" applyFill="1" applyBorder="1" applyAlignment="1">
      <alignment horizontal="right" vertical="top" wrapText="1"/>
    </xf>
    <xf numFmtId="0" fontId="6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8" fillId="2" borderId="11" xfId="0" applyFont="1" applyFill="1" applyBorder="1" applyAlignment="1" quotePrefix="1">
      <alignment horizontal="right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/>
    </xf>
    <xf numFmtId="2" fontId="1" fillId="2" borderId="1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/>
    </xf>
    <xf numFmtId="0" fontId="10" fillId="0" borderId="3" xfId="0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7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wrapText="1"/>
    </xf>
    <xf numFmtId="0" fontId="8" fillId="2" borderId="0" xfId="0" applyFont="1" applyFill="1" applyBorder="1" applyAlignment="1" quotePrefix="1">
      <alignment horizontal="right"/>
    </xf>
    <xf numFmtId="0" fontId="7" fillId="2" borderId="11" xfId="0" applyFont="1" applyFill="1" applyBorder="1" applyAlignment="1">
      <alignment horizontal="right" vertical="top" wrapText="1"/>
    </xf>
    <xf numFmtId="0" fontId="6" fillId="2" borderId="11" xfId="0" applyFont="1" applyFill="1" applyBorder="1" applyAlignment="1">
      <alignment wrapText="1"/>
    </xf>
    <xf numFmtId="0" fontId="8" fillId="2" borderId="13" xfId="0" applyFont="1" applyFill="1" applyBorder="1" applyAlignment="1" quotePrefix="1">
      <alignment horizontal="right"/>
    </xf>
    <xf numFmtId="0" fontId="8" fillId="2" borderId="5" xfId="0" applyFont="1" applyFill="1" applyBorder="1" applyAlignment="1" quotePrefix="1">
      <alignment horizontal="right"/>
    </xf>
    <xf numFmtId="0" fontId="2" fillId="2" borderId="14" xfId="0" applyFont="1" applyFill="1" applyBorder="1" applyAlignment="1">
      <alignment/>
    </xf>
    <xf numFmtId="0" fontId="7" fillId="2" borderId="14" xfId="0" applyFont="1" applyFill="1" applyBorder="1" applyAlignment="1">
      <alignment horizontal="right" vertical="top" wrapText="1"/>
    </xf>
    <xf numFmtId="0" fontId="6" fillId="2" borderId="14" xfId="0" applyFont="1" applyFill="1" applyBorder="1" applyAlignment="1">
      <alignment wrapText="1"/>
    </xf>
    <xf numFmtId="0" fontId="2" fillId="2" borderId="14" xfId="0" applyFont="1" applyFill="1" applyBorder="1" applyAlignment="1">
      <alignment horizontal="right"/>
    </xf>
    <xf numFmtId="0" fontId="8" fillId="2" borderId="14" xfId="0" applyFont="1" applyFill="1" applyBorder="1" applyAlignment="1" quotePrefix="1">
      <alignment horizontal="right"/>
    </xf>
    <xf numFmtId="0" fontId="8" fillId="2" borderId="15" xfId="0" applyFont="1" applyFill="1" applyBorder="1" applyAlignment="1" quotePrefix="1">
      <alignment horizontal="right"/>
    </xf>
    <xf numFmtId="0" fontId="10" fillId="0" borderId="3" xfId="0" applyFont="1" applyFill="1" applyBorder="1" applyAlignment="1">
      <alignment horizontal="center" vertical="top"/>
    </xf>
    <xf numFmtId="49" fontId="10" fillId="0" borderId="3" xfId="0" applyNumberFormat="1" applyFont="1" applyFill="1" applyBorder="1" applyAlignment="1">
      <alignment horizontal="center" vertical="top" wrapText="1"/>
    </xf>
    <xf numFmtId="0" fontId="10" fillId="0" borderId="3" xfId="0" applyFont="1" applyFill="1" applyBorder="1" applyAlignment="1">
      <alignment vertical="top"/>
    </xf>
    <xf numFmtId="0" fontId="10" fillId="0" borderId="3" xfId="0" applyNumberFormat="1" applyFont="1" applyFill="1" applyBorder="1" applyAlignment="1">
      <alignment horizontal="center" vertical="top"/>
    </xf>
    <xf numFmtId="0" fontId="10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2" fontId="2" fillId="2" borderId="15" xfId="0" applyNumberFormat="1" applyFont="1" applyFill="1" applyBorder="1" applyAlignment="1">
      <alignment horizontal="left"/>
    </xf>
    <xf numFmtId="9" fontId="2" fillId="2" borderId="3" xfId="20" applyNumberFormat="1" applyFont="1" applyFill="1" applyBorder="1" applyAlignment="1">
      <alignment wrapText="1"/>
    </xf>
    <xf numFmtId="0" fontId="1" fillId="0" borderId="3" xfId="0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wrapText="1"/>
    </xf>
    <xf numFmtId="0" fontId="1" fillId="2" borderId="3" xfId="0" applyFont="1" applyFill="1" applyBorder="1" applyAlignment="1" quotePrefix="1">
      <alignment horizont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203" fontId="1" fillId="2" borderId="1" xfId="0" applyNumberFormat="1" applyFont="1" applyFill="1" applyBorder="1" applyAlignment="1">
      <alignment horizontal="center"/>
    </xf>
    <xf numFmtId="203" fontId="1" fillId="2" borderId="1" xfId="0" applyNumberFormat="1" applyFont="1" applyFill="1" applyBorder="1" applyAlignment="1" quotePrefix="1">
      <alignment horizontal="center"/>
    </xf>
    <xf numFmtId="2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03" fontId="2" fillId="2" borderId="1" xfId="0" applyNumberFormat="1" applyFont="1" applyFill="1" applyBorder="1" applyAlignment="1" quotePrefix="1">
      <alignment horizontal="right"/>
    </xf>
    <xf numFmtId="203" fontId="2" fillId="2" borderId="1" xfId="0" applyNumberFormat="1" applyFont="1" applyFill="1" applyBorder="1" applyAlignment="1">
      <alignment horizontal="right"/>
    </xf>
    <xf numFmtId="2" fontId="2" fillId="2" borderId="1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center"/>
    </xf>
    <xf numFmtId="0" fontId="1" fillId="0" borderId="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2" borderId="2" xfId="0" applyFont="1" applyFill="1" applyBorder="1" applyAlignment="1">
      <alignment/>
    </xf>
    <xf numFmtId="2" fontId="1" fillId="2" borderId="6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right" vertical="top" wrapText="1"/>
    </xf>
    <xf numFmtId="0" fontId="6" fillId="0" borderId="11" xfId="0" applyFont="1" applyFill="1" applyBorder="1" applyAlignment="1">
      <alignment wrapText="1"/>
    </xf>
    <xf numFmtId="0" fontId="2" fillId="0" borderId="11" xfId="0" applyFont="1" applyFill="1" applyBorder="1" applyAlignment="1">
      <alignment/>
    </xf>
    <xf numFmtId="0" fontId="8" fillId="0" borderId="11" xfId="0" applyFont="1" applyFill="1" applyBorder="1" applyAlignment="1" quotePrefix="1">
      <alignment/>
    </xf>
    <xf numFmtId="0" fontId="8" fillId="0" borderId="13" xfId="0" applyFont="1" applyFill="1" applyBorder="1" applyAlignment="1" quotePrefix="1">
      <alignment/>
    </xf>
    <xf numFmtId="0" fontId="2" fillId="0" borderId="4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 vertical="top" wrapText="1"/>
    </xf>
    <xf numFmtId="0" fontId="6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 quotePrefix="1">
      <alignment horizontal="right"/>
    </xf>
    <xf numFmtId="0" fontId="8" fillId="0" borderId="5" xfId="0" applyFont="1" applyFill="1" applyBorder="1" applyAlignment="1" quotePrefix="1">
      <alignment horizontal="right"/>
    </xf>
    <xf numFmtId="0" fontId="2" fillId="0" borderId="4" xfId="0" applyFont="1" applyFill="1" applyBorder="1" applyAlignment="1">
      <alignment/>
    </xf>
    <xf numFmtId="0" fontId="7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8" fillId="0" borderId="0" xfId="0" applyFont="1" applyFill="1" applyBorder="1" applyAlignment="1" quotePrefix="1">
      <alignment/>
    </xf>
    <xf numFmtId="0" fontId="8" fillId="0" borderId="5" xfId="0" applyFont="1" applyFill="1" applyBorder="1" applyAlignment="1" quotePrefix="1">
      <alignment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/>
    </xf>
    <xf numFmtId="0" fontId="7" fillId="0" borderId="14" xfId="0" applyFont="1" applyFill="1" applyBorder="1" applyAlignment="1">
      <alignment horizontal="right" vertical="top" wrapText="1"/>
    </xf>
    <xf numFmtId="0" fontId="6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right"/>
    </xf>
    <xf numFmtId="0" fontId="8" fillId="0" borderId="14" xfId="0" applyFont="1" applyFill="1" applyBorder="1" applyAlignment="1" quotePrefix="1">
      <alignment horizontal="right"/>
    </xf>
    <xf numFmtId="0" fontId="8" fillId="0" borderId="15" xfId="0" applyFont="1" applyFill="1" applyBorder="1" applyAlignment="1" quotePrefix="1">
      <alignment horizontal="righ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9" fontId="2" fillId="2" borderId="2" xfId="20" applyNumberFormat="1" applyFont="1" applyFill="1" applyBorder="1" applyAlignment="1">
      <alignment wrapText="1"/>
    </xf>
    <xf numFmtId="0" fontId="2" fillId="2" borderId="6" xfId="0" applyFont="1" applyFill="1" applyBorder="1" applyAlignment="1">
      <alignment/>
    </xf>
    <xf numFmtId="15" fontId="10" fillId="0" borderId="3" xfId="0" applyNumberFormat="1" applyFont="1" applyFill="1" applyBorder="1" applyAlignment="1">
      <alignment horizontal="center" vertical="top" wrapText="1"/>
    </xf>
    <xf numFmtId="1" fontId="1" fillId="2" borderId="3" xfId="0" applyNumberFormat="1" applyFont="1" applyFill="1" applyBorder="1" applyAlignment="1">
      <alignment horizontal="center"/>
    </xf>
    <xf numFmtId="1" fontId="2" fillId="2" borderId="3" xfId="0" applyNumberFormat="1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2" borderId="12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left"/>
    </xf>
    <xf numFmtId="0" fontId="2" fillId="2" borderId="15" xfId="0" applyFont="1" applyFill="1" applyBorder="1" applyAlignment="1">
      <alignment horizontal="left"/>
    </xf>
    <xf numFmtId="0" fontId="2" fillId="2" borderId="14" xfId="0" applyFont="1" applyFill="1" applyBorder="1" applyAlignment="1">
      <alignment horizontal="right"/>
    </xf>
    <xf numFmtId="0" fontId="2" fillId="2" borderId="15" xfId="0" applyFont="1" applyFill="1" applyBorder="1" applyAlignment="1">
      <alignment horizontal="right"/>
    </xf>
    <xf numFmtId="0" fontId="15" fillId="0" borderId="3" xfId="0" applyFont="1" applyFill="1" applyBorder="1" applyAlignment="1">
      <alignment vertical="top" wrapText="1" readingOrder="1"/>
    </xf>
    <xf numFmtId="0" fontId="16" fillId="0" borderId="3" xfId="0" applyFont="1" applyFill="1" applyBorder="1" applyAlignment="1">
      <alignment vertical="top" wrapText="1" readingOrder="1"/>
    </xf>
    <xf numFmtId="0" fontId="16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vertical="top" wrapText="1"/>
    </xf>
    <xf numFmtId="0" fontId="10" fillId="0" borderId="3" xfId="0" applyFont="1" applyFill="1" applyBorder="1" applyAlignment="1">
      <alignment vertical="top" wrapText="1" shrinkToFit="1"/>
    </xf>
    <xf numFmtId="0" fontId="16" fillId="0" borderId="3" xfId="0" applyFont="1" applyFill="1" applyBorder="1" applyAlignment="1">
      <alignment vertical="top" wrapText="1"/>
    </xf>
    <xf numFmtId="0" fontId="17" fillId="0" borderId="3" xfId="0" applyFont="1" applyFill="1" applyBorder="1" applyAlignment="1">
      <alignment horizontal="center" vertical="top"/>
    </xf>
    <xf numFmtId="0" fontId="17" fillId="0" borderId="3" xfId="0" applyFont="1" applyFill="1" applyBorder="1" applyAlignment="1">
      <alignment vertical="top"/>
    </xf>
    <xf numFmtId="0" fontId="17" fillId="0" borderId="3" xfId="0" applyFont="1" applyFill="1" applyBorder="1" applyAlignment="1">
      <alignment vertical="top" wrapText="1"/>
    </xf>
    <xf numFmtId="16" fontId="17" fillId="0" borderId="3" xfId="0" applyNumberFormat="1" applyFont="1" applyFill="1" applyBorder="1" applyAlignment="1">
      <alignment horizontal="center" vertical="top"/>
    </xf>
    <xf numFmtId="0" fontId="17" fillId="0" borderId="6" xfId="0" applyFont="1" applyFill="1" applyBorder="1" applyAlignment="1">
      <alignment horizontal="center" vertical="top"/>
    </xf>
    <xf numFmtId="0" fontId="17" fillId="0" borderId="9" xfId="0" applyNumberFormat="1" applyFont="1" applyFill="1" applyBorder="1" applyAlignment="1">
      <alignment horizontal="center" vertical="top"/>
    </xf>
    <xf numFmtId="15" fontId="17" fillId="0" borderId="3" xfId="0" applyNumberFormat="1" applyFont="1" applyFill="1" applyBorder="1" applyAlignment="1">
      <alignment horizontal="center" vertical="top"/>
    </xf>
    <xf numFmtId="0" fontId="10" fillId="0" borderId="9" xfId="0" applyFont="1" applyFill="1" applyBorder="1" applyAlignment="1">
      <alignment/>
    </xf>
    <xf numFmtId="0" fontId="10" fillId="0" borderId="0" xfId="0" applyFont="1" applyFill="1" applyBorder="1" applyAlignment="1">
      <alignment vertical="top" wrapText="1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0" fillId="0" borderId="6" xfId="0" applyFont="1" applyFill="1" applyBorder="1" applyAlignment="1">
      <alignment vertical="top" wrapText="1"/>
    </xf>
    <xf numFmtId="0" fontId="11" fillId="0" borderId="6" xfId="0" applyFont="1" applyFill="1" applyBorder="1" applyAlignment="1">
      <alignment vertical="top" wrapText="1"/>
    </xf>
    <xf numFmtId="0" fontId="10" fillId="0" borderId="13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textRotation="90" wrapText="1" shrinkToFit="1"/>
    </xf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3" xfId="0" applyFont="1" applyFill="1" applyBorder="1" applyAlignment="1">
      <alignment horizontal="center" vertical="center" textRotation="90"/>
    </xf>
    <xf numFmtId="0" fontId="17" fillId="0" borderId="3" xfId="0" applyFont="1" applyFill="1" applyBorder="1" applyAlignment="1">
      <alignment horizontal="center" vertical="top" wrapText="1"/>
    </xf>
    <xf numFmtId="0" fontId="17" fillId="0" borderId="3" xfId="0" applyNumberFormat="1" applyFont="1" applyFill="1" applyBorder="1" applyAlignment="1">
      <alignment horizontal="center" vertical="top"/>
    </xf>
    <xf numFmtId="0" fontId="11" fillId="2" borderId="3" xfId="0" applyFont="1" applyFill="1" applyBorder="1" applyAlignment="1">
      <alignment horizontal="center" vertical="center"/>
    </xf>
    <xf numFmtId="0" fontId="10" fillId="0" borderId="0" xfId="0" applyFont="1" applyAlignment="1">
      <alignment/>
    </xf>
    <xf numFmtId="0" fontId="12" fillId="2" borderId="3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right"/>
    </xf>
    <xf numFmtId="0" fontId="2" fillId="2" borderId="4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1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right"/>
    </xf>
    <xf numFmtId="0" fontId="2" fillId="2" borderId="6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left" wrapText="1"/>
    </xf>
    <xf numFmtId="0" fontId="3" fillId="2" borderId="7" xfId="0" applyFont="1" applyFill="1" applyBorder="1" applyAlignment="1">
      <alignment horizontal="left" wrapText="1"/>
    </xf>
    <xf numFmtId="0" fontId="3" fillId="2" borderId="6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6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/>
    </xf>
    <xf numFmtId="0" fontId="11" fillId="0" borderId="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9" fillId="0" borderId="3" xfId="0" applyFont="1" applyFill="1" applyBorder="1" applyAlignment="1">
      <alignment horizontal="left" vertical="center" wrapText="1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4" fillId="0" borderId="7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6" xfId="0" applyFont="1" applyFill="1" applyBorder="1" applyAlignment="1">
      <alignment horizontal="center" vertical="center" textRotation="90" wrapText="1"/>
    </xf>
    <xf numFmtId="0" fontId="1" fillId="0" borderId="9" xfId="0" applyFont="1" applyFill="1" applyBorder="1" applyAlignment="1">
      <alignment horizontal="center" vertical="center" textRotation="90" wrapText="1"/>
    </xf>
    <xf numFmtId="0" fontId="1" fillId="0" borderId="8" xfId="0" applyFont="1" applyFill="1" applyBorder="1" applyAlignment="1">
      <alignment horizontal="center" vertical="center" textRotation="90"/>
    </xf>
    <xf numFmtId="0" fontId="1" fillId="0" borderId="10" xfId="0" applyFont="1" applyFill="1" applyBorder="1" applyAlignment="1">
      <alignment horizontal="center" vertical="center" textRotation="90"/>
    </xf>
    <xf numFmtId="0" fontId="1" fillId="0" borderId="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textRotation="90" wrapText="1"/>
    </xf>
    <xf numFmtId="0" fontId="1" fillId="0" borderId="7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" fillId="0" borderId="9" xfId="0" applyFont="1" applyFill="1" applyBorder="1" applyAlignment="1">
      <alignment horizontal="center" vertical="center" textRotation="90" wrapText="1" shrinkToFit="1"/>
    </xf>
    <xf numFmtId="0" fontId="1" fillId="0" borderId="10" xfId="0" applyFont="1" applyFill="1" applyBorder="1" applyAlignment="1">
      <alignment horizontal="center" vertical="center" textRotation="90" wrapText="1" shrinkToFit="1"/>
    </xf>
    <xf numFmtId="0" fontId="10" fillId="0" borderId="3" xfId="0" applyNumberFormat="1" applyFont="1" applyFill="1" applyBorder="1" applyAlignment="1">
      <alignment horizontal="center" vertical="top" wrapText="1"/>
    </xf>
    <xf numFmtId="0" fontId="11" fillId="0" borderId="3" xfId="0" applyNumberFormat="1" applyFont="1" applyFill="1" applyBorder="1" applyAlignment="1">
      <alignment horizontal="center" vertical="top" wrapText="1"/>
    </xf>
    <xf numFmtId="0" fontId="9" fillId="0" borderId="3" xfId="0" applyNumberFormat="1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6" xfId="0" applyFont="1" applyFill="1" applyBorder="1" applyAlignment="1">
      <alignment horizontal="center" vertical="center" textRotation="90" wrapText="1"/>
    </xf>
    <xf numFmtId="0" fontId="11" fillId="2" borderId="1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center" vertical="center" textRotation="90"/>
    </xf>
    <xf numFmtId="0" fontId="1" fillId="2" borderId="10" xfId="0" applyFont="1" applyFill="1" applyBorder="1" applyAlignment="1">
      <alignment horizontal="center" vertical="center" textRotation="90"/>
    </xf>
    <xf numFmtId="0" fontId="1" fillId="2" borderId="9" xfId="0" applyFont="1" applyFill="1" applyBorder="1" applyAlignment="1">
      <alignment horizontal="center" vertical="center" textRotation="90" wrapText="1" shrinkToFit="1"/>
    </xf>
    <xf numFmtId="0" fontId="1" fillId="2" borderId="10" xfId="0" applyFont="1" applyFill="1" applyBorder="1" applyAlignment="1">
      <alignment horizontal="center" vertical="center" textRotation="90" wrapText="1" shrinkToFit="1"/>
    </xf>
    <xf numFmtId="0" fontId="1" fillId="2" borderId="10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right"/>
    </xf>
    <xf numFmtId="0" fontId="8" fillId="2" borderId="7" xfId="0" applyFont="1" applyFill="1" applyBorder="1" applyAlignment="1" quotePrefix="1">
      <alignment horizontal="right"/>
    </xf>
    <xf numFmtId="0" fontId="8" fillId="2" borderId="6" xfId="0" applyFont="1" applyFill="1" applyBorder="1" applyAlignment="1" quotePrefix="1">
      <alignment horizontal="right"/>
    </xf>
    <xf numFmtId="0" fontId="2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textRotation="90" wrapText="1" shrinkToFi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/>
    </xf>
    <xf numFmtId="0" fontId="18" fillId="0" borderId="3" xfId="0" applyFont="1" applyFill="1" applyBorder="1" applyAlignment="1">
      <alignment vertical="top" wrapText="1"/>
    </xf>
    <xf numFmtId="0" fontId="18" fillId="0" borderId="6" xfId="0" applyFont="1" applyFill="1" applyBorder="1" applyAlignment="1">
      <alignment vertical="top" wrapText="1"/>
    </xf>
    <xf numFmtId="0" fontId="17" fillId="3" borderId="3" xfId="0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vertical="top" wrapText="1"/>
    </xf>
    <xf numFmtId="49" fontId="17" fillId="3" borderId="3" xfId="0" applyNumberFormat="1" applyFont="1" applyFill="1" applyBorder="1" applyAlignment="1">
      <alignment horizontal="center" vertical="top" wrapText="1"/>
    </xf>
    <xf numFmtId="0" fontId="17" fillId="3" borderId="3" xfId="0" applyFont="1" applyFill="1" applyBorder="1" applyAlignment="1">
      <alignment horizontal="center" vertical="top"/>
    </xf>
    <xf numFmtId="0" fontId="17" fillId="3" borderId="8" xfId="0" applyFont="1" applyFill="1" applyBorder="1" applyAlignment="1">
      <alignment vertical="top"/>
    </xf>
    <xf numFmtId="0" fontId="17" fillId="3" borderId="8" xfId="0" applyFont="1" applyFill="1" applyBorder="1" applyAlignment="1">
      <alignment vertical="top" wrapText="1"/>
    </xf>
    <xf numFmtId="0" fontId="17" fillId="3" borderId="9" xfId="0" applyNumberFormat="1" applyFont="1" applyFill="1" applyBorder="1" applyAlignment="1">
      <alignment horizontal="center" vertical="top"/>
    </xf>
    <xf numFmtId="0" fontId="10" fillId="3" borderId="3" xfId="0" applyNumberFormat="1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4">
    <tabColor indexed="51"/>
  </sheetPr>
  <dimension ref="A1:D34"/>
  <sheetViews>
    <sheetView zoomScaleSheetLayoutView="100" workbookViewId="0" topLeftCell="A1">
      <selection activeCell="A6" sqref="A6"/>
    </sheetView>
  </sheetViews>
  <sheetFormatPr defaultColWidth="9.140625" defaultRowHeight="21.75"/>
  <cols>
    <col min="1" max="1" width="56.7109375" style="7" customWidth="1"/>
    <col min="2" max="2" width="23.8515625" style="7" customWidth="1"/>
    <col min="3" max="3" width="15.140625" style="7" customWidth="1"/>
    <col min="4" max="4" width="12.140625" style="7" customWidth="1"/>
    <col min="5" max="16384" width="9.140625" style="7" customWidth="1"/>
  </cols>
  <sheetData>
    <row r="1" spans="1:4" ht="30" customHeight="1">
      <c r="A1" s="176" t="s">
        <v>76</v>
      </c>
      <c r="B1" s="176"/>
      <c r="C1" s="176"/>
      <c r="D1" s="176"/>
    </row>
    <row r="2" spans="2:4" ht="26.25">
      <c r="B2" s="177"/>
      <c r="C2" s="177"/>
      <c r="D2" s="177"/>
    </row>
    <row r="3" spans="1:4" s="8" customFormat="1" ht="27.75" customHeight="1">
      <c r="A3" s="186" t="s">
        <v>2</v>
      </c>
      <c r="B3" s="187"/>
      <c r="C3" s="187"/>
      <c r="D3" s="188"/>
    </row>
    <row r="4" spans="1:4" s="8" customFormat="1" ht="26.25" customHeight="1">
      <c r="A4" s="189" t="s">
        <v>71</v>
      </c>
      <c r="B4" s="190"/>
      <c r="C4" s="190"/>
      <c r="D4" s="191"/>
    </row>
    <row r="5" spans="1:4" s="8" customFormat="1" ht="23.25" customHeight="1">
      <c r="A5" s="33" t="s">
        <v>77</v>
      </c>
      <c r="B5" s="184" t="s">
        <v>144</v>
      </c>
      <c r="C5" s="184"/>
      <c r="D5" s="185"/>
    </row>
    <row r="6" spans="1:4" s="9" customFormat="1" ht="23.25">
      <c r="A6" s="19" t="s">
        <v>37</v>
      </c>
      <c r="B6" s="69" t="s">
        <v>39</v>
      </c>
      <c r="C6" s="162" t="s">
        <v>5</v>
      </c>
      <c r="D6" s="163"/>
    </row>
    <row r="7" spans="1:4" ht="23.25">
      <c r="A7" s="71" t="s">
        <v>50</v>
      </c>
      <c r="B7" s="72">
        <v>34</v>
      </c>
      <c r="C7" s="78"/>
      <c r="D7" s="22"/>
    </row>
    <row r="8" spans="1:4" ht="23.25">
      <c r="A8" s="73" t="s">
        <v>51</v>
      </c>
      <c r="B8" s="74">
        <f>SUM(B9:B10)</f>
        <v>0</v>
      </c>
      <c r="C8" s="79"/>
      <c r="D8" s="22"/>
    </row>
    <row r="9" spans="1:4" ht="23.25">
      <c r="A9" s="75" t="s">
        <v>47</v>
      </c>
      <c r="B9" s="76">
        <f>'1.7.2 รายชื่อบทความป.โท'!K34</f>
        <v>0</v>
      </c>
      <c r="C9" s="80">
        <f>B9/B7</f>
        <v>0</v>
      </c>
      <c r="D9" s="22" t="s">
        <v>69</v>
      </c>
    </row>
    <row r="10" spans="1:4" ht="23.25">
      <c r="A10" s="75" t="s">
        <v>48</v>
      </c>
      <c r="B10" s="76">
        <f>'1.7.2 รายชื่อบทความป.โท'!L34</f>
        <v>0</v>
      </c>
      <c r="C10" s="80">
        <f>B10/B7</f>
        <v>0</v>
      </c>
      <c r="D10" s="22" t="s">
        <v>69</v>
      </c>
    </row>
    <row r="11" spans="1:4" ht="23.25">
      <c r="A11" s="73" t="s">
        <v>62</v>
      </c>
      <c r="B11" s="68" t="s">
        <v>23</v>
      </c>
      <c r="C11" s="81"/>
      <c r="D11" s="22"/>
    </row>
    <row r="12" spans="1:4" s="8" customFormat="1" ht="23.25">
      <c r="A12" s="75" t="s">
        <v>63</v>
      </c>
      <c r="B12" s="17">
        <f>SUM(B16,B20)</f>
        <v>16</v>
      </c>
      <c r="C12" s="81"/>
      <c r="D12" s="22"/>
    </row>
    <row r="13" spans="1:4" s="8" customFormat="1" ht="23.25">
      <c r="A13" s="75" t="s">
        <v>64</v>
      </c>
      <c r="B13" s="77"/>
      <c r="C13" s="80">
        <f>B16/B7</f>
        <v>0</v>
      </c>
      <c r="D13" s="22" t="s">
        <v>69</v>
      </c>
    </row>
    <row r="14" spans="1:4" s="8" customFormat="1" ht="23.25">
      <c r="A14" s="75" t="s">
        <v>52</v>
      </c>
      <c r="B14" s="76">
        <f>'1.7.2 รายชื่อบทความป.โท'!M34</f>
        <v>0</v>
      </c>
      <c r="C14" s="82"/>
      <c r="D14" s="91"/>
    </row>
    <row r="15" spans="1:4" s="8" customFormat="1" ht="23.25">
      <c r="A15" s="75" t="s">
        <v>53</v>
      </c>
      <c r="B15" s="77">
        <f>'1.7.2 รายชื่อบทความป.โท'!N34</f>
        <v>0</v>
      </c>
      <c r="C15" s="82"/>
      <c r="D15" s="91"/>
    </row>
    <row r="16" spans="1:4" s="8" customFormat="1" ht="23.25">
      <c r="A16" s="75" t="s">
        <v>49</v>
      </c>
      <c r="B16" s="76">
        <f>SUM(B14:B15)</f>
        <v>0</v>
      </c>
      <c r="C16" s="82"/>
      <c r="D16" s="91"/>
    </row>
    <row r="17" spans="1:4" s="8" customFormat="1" ht="23.25">
      <c r="A17" s="75" t="s">
        <v>67</v>
      </c>
      <c r="B17" s="76"/>
      <c r="C17" s="80">
        <f>B20/B7</f>
        <v>0.47058823529411764</v>
      </c>
      <c r="D17" s="22" t="s">
        <v>69</v>
      </c>
    </row>
    <row r="18" spans="1:4" s="8" customFormat="1" ht="23.25">
      <c r="A18" s="75" t="s">
        <v>52</v>
      </c>
      <c r="B18" s="76">
        <f>'1.7.2 รายชื่อบทความป.โท'!O34</f>
        <v>0</v>
      </c>
      <c r="C18" s="83"/>
      <c r="D18" s="91"/>
    </row>
    <row r="19" spans="1:4" s="8" customFormat="1" ht="23.25">
      <c r="A19" s="75" t="s">
        <v>53</v>
      </c>
      <c r="B19" s="76">
        <f>'1.7.2 รายชื่อบทความป.โท'!P34</f>
        <v>16</v>
      </c>
      <c r="C19" s="83"/>
      <c r="D19" s="91"/>
    </row>
    <row r="20" spans="1:4" s="8" customFormat="1" ht="23.25">
      <c r="A20" s="75" t="s">
        <v>49</v>
      </c>
      <c r="B20" s="76">
        <f>SUM(B18:B19)</f>
        <v>16</v>
      </c>
      <c r="C20" s="83"/>
      <c r="D20" s="91"/>
    </row>
    <row r="21" spans="1:4" s="8" customFormat="1" ht="23.25">
      <c r="A21" s="75" t="s">
        <v>65</v>
      </c>
      <c r="B21" s="76" t="s">
        <v>23</v>
      </c>
      <c r="C21" s="80">
        <v>0</v>
      </c>
      <c r="D21" s="22" t="s">
        <v>69</v>
      </c>
    </row>
    <row r="22" spans="1:4" s="8" customFormat="1" ht="23.25">
      <c r="A22" s="75" t="s">
        <v>66</v>
      </c>
      <c r="B22" s="76" t="s">
        <v>23</v>
      </c>
      <c r="C22" s="84">
        <v>0</v>
      </c>
      <c r="D22" s="22" t="s">
        <v>69</v>
      </c>
    </row>
    <row r="23" spans="1:4" s="8" customFormat="1" ht="23.25">
      <c r="A23" s="192" t="s">
        <v>4</v>
      </c>
      <c r="B23" s="193"/>
      <c r="C23" s="85">
        <f>((B8+B12)/B7)*100</f>
        <v>47.05882352941176</v>
      </c>
      <c r="D23" s="70"/>
    </row>
    <row r="24" spans="1:4" ht="23.25">
      <c r="A24" s="16" t="s">
        <v>79</v>
      </c>
      <c r="B24" s="139" t="s">
        <v>80</v>
      </c>
      <c r="C24" s="139"/>
      <c r="D24" s="140"/>
    </row>
    <row r="25" spans="1:4" ht="23.25">
      <c r="A25" s="181" t="s">
        <v>15</v>
      </c>
      <c r="B25" s="182"/>
      <c r="C25" s="182"/>
      <c r="D25" s="183"/>
    </row>
    <row r="26" spans="1:4" ht="45" customHeight="1">
      <c r="A26" s="178" t="s">
        <v>35</v>
      </c>
      <c r="B26" s="179"/>
      <c r="C26" s="179"/>
      <c r="D26" s="180"/>
    </row>
    <row r="27" spans="1:4" ht="23.25">
      <c r="A27" s="134" t="s">
        <v>3</v>
      </c>
      <c r="B27" s="165"/>
      <c r="C27" s="165"/>
      <c r="D27" s="166"/>
    </row>
    <row r="28" spans="1:4" ht="48" customHeight="1">
      <c r="A28" s="178" t="s">
        <v>0</v>
      </c>
      <c r="B28" s="165"/>
      <c r="C28" s="165"/>
      <c r="D28" s="166"/>
    </row>
    <row r="29" spans="1:4" ht="23.25">
      <c r="A29" s="134" t="s">
        <v>6</v>
      </c>
      <c r="B29" s="165"/>
      <c r="C29" s="165"/>
      <c r="D29" s="166"/>
    </row>
    <row r="30" spans="1:4" ht="23.25">
      <c r="A30" s="136" t="s">
        <v>7</v>
      </c>
      <c r="B30" s="137"/>
      <c r="C30" s="137"/>
      <c r="D30" s="138"/>
    </row>
    <row r="31" spans="1:4" ht="23.25">
      <c r="A31" s="13" t="s">
        <v>55</v>
      </c>
      <c r="B31" s="5"/>
      <c r="C31" s="164" t="s">
        <v>56</v>
      </c>
      <c r="D31" s="164"/>
    </row>
    <row r="32" spans="1:4" ht="23.25">
      <c r="A32" s="13" t="s">
        <v>27</v>
      </c>
      <c r="B32" s="164" t="s">
        <v>19</v>
      </c>
      <c r="C32" s="164"/>
      <c r="D32" s="164"/>
    </row>
    <row r="33" spans="2:4" ht="23.25">
      <c r="B33" s="135" t="s">
        <v>18</v>
      </c>
      <c r="C33" s="135"/>
      <c r="D33" s="135"/>
    </row>
    <row r="34" spans="1:4" ht="23.25">
      <c r="A34" s="161"/>
      <c r="B34" s="161"/>
      <c r="C34" s="161"/>
      <c r="D34" s="161"/>
    </row>
  </sheetData>
  <mergeCells count="18">
    <mergeCell ref="A34:D34"/>
    <mergeCell ref="C6:D6"/>
    <mergeCell ref="C31:D31"/>
    <mergeCell ref="A28:D28"/>
    <mergeCell ref="A30:D30"/>
    <mergeCell ref="B24:D24"/>
    <mergeCell ref="A27:D27"/>
    <mergeCell ref="A29:D29"/>
    <mergeCell ref="B33:D33"/>
    <mergeCell ref="B32:D32"/>
    <mergeCell ref="A1:D1"/>
    <mergeCell ref="B2:D2"/>
    <mergeCell ref="A26:D26"/>
    <mergeCell ref="A25:D25"/>
    <mergeCell ref="B5:D5"/>
    <mergeCell ref="A3:D3"/>
    <mergeCell ref="A4:D4"/>
    <mergeCell ref="A23:B23"/>
  </mergeCells>
  <printOptions/>
  <pageMargins left="1.2" right="0.5511811023622047" top="0.7874015748031497" bottom="0.984251968503937" header="0.5118110236220472" footer="0.31496062992125984"/>
  <pageSetup horizontalDpi="600" verticalDpi="600" orientation="portrait" paperSize="9" scale="81" r:id="rId1"/>
  <headerFooter alignWithMargins="0">
    <oddFooter>&amp;Cหน้า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>
    <tabColor indexed="51"/>
  </sheetPr>
  <dimension ref="A1:T43"/>
  <sheetViews>
    <sheetView tabSelected="1" view="pageBreakPreview" zoomScale="75" zoomScaleNormal="50" zoomScaleSheetLayoutView="75" workbookViewId="0" topLeftCell="A1">
      <pane ySplit="5" topLeftCell="BM14" activePane="bottomLeft" state="frozen"/>
      <selection pane="topLeft" activeCell="A1" sqref="A1"/>
      <selection pane="bottomLeft" activeCell="E18" sqref="E18"/>
    </sheetView>
  </sheetViews>
  <sheetFormatPr defaultColWidth="9.140625" defaultRowHeight="21.75"/>
  <cols>
    <col min="1" max="1" width="7.00390625" style="128" customWidth="1"/>
    <col min="2" max="2" width="12.140625" style="14" bestFit="1" customWidth="1"/>
    <col min="3" max="3" width="19.57421875" style="14" customWidth="1"/>
    <col min="4" max="4" width="9.7109375" style="14" customWidth="1"/>
    <col min="5" max="5" width="18.28125" style="14" customWidth="1"/>
    <col min="6" max="6" width="18.8515625" style="14" customWidth="1"/>
    <col min="7" max="7" width="10.57421875" style="14" customWidth="1"/>
    <col min="8" max="8" width="21.421875" style="14" customWidth="1"/>
    <col min="9" max="9" width="19.00390625" style="14" customWidth="1"/>
    <col min="10" max="10" width="9.00390625" style="14" customWidth="1"/>
    <col min="11" max="11" width="6.00390625" style="14" customWidth="1"/>
    <col min="12" max="12" width="7.28125" style="14" customWidth="1"/>
    <col min="13" max="13" width="6.7109375" style="14" customWidth="1"/>
    <col min="14" max="14" width="6.00390625" style="14" customWidth="1"/>
    <col min="15" max="15" width="6.8515625" style="128" customWidth="1"/>
    <col min="16" max="17" width="6.421875" style="128" customWidth="1"/>
    <col min="18" max="18" width="6.7109375" style="14" customWidth="1"/>
    <col min="19" max="19" width="8.57421875" style="14" customWidth="1"/>
    <col min="20" max="16384" width="9.140625" style="14" customWidth="1"/>
  </cols>
  <sheetData>
    <row r="1" spans="1:19" ht="26.25">
      <c r="A1" s="206" t="s">
        <v>149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92"/>
    </row>
    <row r="2" spans="1:19" ht="23.25">
      <c r="A2" s="93" t="s">
        <v>77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216" t="s">
        <v>81</v>
      </c>
      <c r="N2" s="216"/>
      <c r="O2" s="216"/>
      <c r="P2" s="216"/>
      <c r="Q2" s="216"/>
      <c r="R2" s="216"/>
      <c r="S2" s="217"/>
    </row>
    <row r="3" spans="1:19" s="95" customFormat="1" ht="23.25" customHeight="1">
      <c r="A3" s="194" t="s">
        <v>57</v>
      </c>
      <c r="B3" s="194" t="s">
        <v>32</v>
      </c>
      <c r="C3" s="194" t="s">
        <v>75</v>
      </c>
      <c r="D3" s="214" t="s">
        <v>40</v>
      </c>
      <c r="E3" s="214" t="s">
        <v>9</v>
      </c>
      <c r="F3" s="194" t="s">
        <v>10</v>
      </c>
      <c r="G3" s="214" t="s">
        <v>41</v>
      </c>
      <c r="H3" s="214" t="s">
        <v>42</v>
      </c>
      <c r="I3" s="194" t="s">
        <v>8</v>
      </c>
      <c r="J3" s="194" t="s">
        <v>72</v>
      </c>
      <c r="K3" s="213" t="s">
        <v>43</v>
      </c>
      <c r="L3" s="213"/>
      <c r="M3" s="213"/>
      <c r="N3" s="213"/>
      <c r="O3" s="213"/>
      <c r="P3" s="213"/>
      <c r="Q3" s="213"/>
      <c r="R3" s="213"/>
      <c r="S3" s="210" t="s">
        <v>59</v>
      </c>
    </row>
    <row r="4" spans="1:19" s="96" customFormat="1" ht="90" customHeight="1">
      <c r="A4" s="195"/>
      <c r="B4" s="204"/>
      <c r="C4" s="204"/>
      <c r="D4" s="204"/>
      <c r="E4" s="204"/>
      <c r="F4" s="195"/>
      <c r="G4" s="204"/>
      <c r="H4" s="204"/>
      <c r="I4" s="195"/>
      <c r="J4" s="195"/>
      <c r="K4" s="218" t="s">
        <v>46</v>
      </c>
      <c r="L4" s="210" t="s">
        <v>68</v>
      </c>
      <c r="M4" s="208" t="s">
        <v>44</v>
      </c>
      <c r="N4" s="209"/>
      <c r="O4" s="208" t="s">
        <v>45</v>
      </c>
      <c r="P4" s="209"/>
      <c r="Q4" s="210" t="s">
        <v>58</v>
      </c>
      <c r="R4" s="210" t="s">
        <v>54</v>
      </c>
      <c r="S4" s="211"/>
    </row>
    <row r="5" spans="1:19" ht="23.25">
      <c r="A5" s="196"/>
      <c r="B5" s="205"/>
      <c r="C5" s="205"/>
      <c r="D5" s="205"/>
      <c r="E5" s="205"/>
      <c r="F5" s="196"/>
      <c r="G5" s="205"/>
      <c r="H5" s="205"/>
      <c r="I5" s="196"/>
      <c r="J5" s="196"/>
      <c r="K5" s="219"/>
      <c r="L5" s="215"/>
      <c r="M5" s="97" t="s">
        <v>60</v>
      </c>
      <c r="N5" s="97" t="s">
        <v>61</v>
      </c>
      <c r="O5" s="98" t="s">
        <v>60</v>
      </c>
      <c r="P5" s="98" t="s">
        <v>61</v>
      </c>
      <c r="Q5" s="215"/>
      <c r="R5" s="215"/>
      <c r="S5" s="212"/>
    </row>
    <row r="6" spans="1:20" s="39" customFormat="1" ht="21">
      <c r="A6" s="222" t="s">
        <v>29</v>
      </c>
      <c r="B6" s="222"/>
      <c r="C6" s="222"/>
      <c r="D6" s="38"/>
      <c r="F6" s="40"/>
      <c r="G6" s="38"/>
      <c r="I6" s="64"/>
      <c r="J6" s="38"/>
      <c r="K6" s="38"/>
      <c r="L6" s="38"/>
      <c r="M6" s="38"/>
      <c r="N6" s="38"/>
      <c r="O6" s="38"/>
      <c r="P6" s="38"/>
      <c r="Q6" s="38"/>
      <c r="R6" s="38"/>
      <c r="S6" s="38"/>
      <c r="T6" s="158"/>
    </row>
    <row r="7" spans="1:20" s="39" customFormat="1" ht="75">
      <c r="A7" s="65">
        <v>1</v>
      </c>
      <c r="B7" s="61">
        <v>4910120088</v>
      </c>
      <c r="C7" s="63" t="s">
        <v>110</v>
      </c>
      <c r="D7" s="61" t="s">
        <v>25</v>
      </c>
      <c r="E7" s="39" t="s">
        <v>106</v>
      </c>
      <c r="F7" s="143" t="s">
        <v>107</v>
      </c>
      <c r="G7" s="131" t="s">
        <v>23</v>
      </c>
      <c r="H7" s="39" t="s">
        <v>108</v>
      </c>
      <c r="I7" s="64" t="s">
        <v>109</v>
      </c>
      <c r="J7" s="38"/>
      <c r="K7" s="38"/>
      <c r="L7" s="38"/>
      <c r="M7" s="38"/>
      <c r="N7" s="38"/>
      <c r="O7" s="38"/>
      <c r="P7" s="38">
        <v>1</v>
      </c>
      <c r="Q7" s="38">
        <f>SUM(K7:P7)</f>
        <v>1</v>
      </c>
      <c r="R7" s="38"/>
      <c r="S7" s="38"/>
      <c r="T7" s="158"/>
    </row>
    <row r="8" spans="1:20" s="66" customFormat="1" ht="18">
      <c r="A8" s="221" t="s">
        <v>38</v>
      </c>
      <c r="B8" s="221"/>
      <c r="C8" s="221"/>
      <c r="D8" s="221"/>
      <c r="E8" s="221"/>
      <c r="F8" s="221"/>
      <c r="G8" s="221"/>
      <c r="H8" s="221"/>
      <c r="I8" s="221"/>
      <c r="J8" s="41"/>
      <c r="K8" s="41">
        <f aca="true" t="shared" si="0" ref="K8:S8">SUM(K7:K7)</f>
        <v>0</v>
      </c>
      <c r="L8" s="41">
        <f t="shared" si="0"/>
        <v>0</v>
      </c>
      <c r="M8" s="41">
        <f t="shared" si="0"/>
        <v>0</v>
      </c>
      <c r="N8" s="41">
        <f t="shared" si="0"/>
        <v>0</v>
      </c>
      <c r="O8" s="41">
        <f t="shared" si="0"/>
        <v>0</v>
      </c>
      <c r="P8" s="41">
        <f t="shared" si="0"/>
        <v>1</v>
      </c>
      <c r="Q8" s="41">
        <f t="shared" si="0"/>
        <v>1</v>
      </c>
      <c r="R8" s="41">
        <f t="shared" si="0"/>
        <v>0</v>
      </c>
      <c r="S8" s="41">
        <f t="shared" si="0"/>
        <v>0</v>
      </c>
      <c r="T8" s="159"/>
    </row>
    <row r="9" spans="1:20" s="39" customFormat="1" ht="21">
      <c r="A9" s="222" t="s">
        <v>105</v>
      </c>
      <c r="B9" s="222"/>
      <c r="C9" s="222"/>
      <c r="D9" s="38"/>
      <c r="F9" s="40"/>
      <c r="G9" s="62"/>
      <c r="I9" s="64"/>
      <c r="J9" s="38"/>
      <c r="K9" s="38"/>
      <c r="L9" s="38"/>
      <c r="M9" s="38"/>
      <c r="N9" s="38"/>
      <c r="O9" s="38"/>
      <c r="P9" s="38"/>
      <c r="Q9" s="38"/>
      <c r="R9" s="38"/>
      <c r="S9" s="38"/>
      <c r="T9" s="158"/>
    </row>
    <row r="10" spans="1:20" s="39" customFormat="1" ht="72">
      <c r="A10" s="65">
        <v>2</v>
      </c>
      <c r="B10" s="61">
        <v>4910120019</v>
      </c>
      <c r="C10" s="63" t="s">
        <v>92</v>
      </c>
      <c r="D10" s="61" t="s">
        <v>93</v>
      </c>
      <c r="E10" s="39" t="s">
        <v>94</v>
      </c>
      <c r="F10" s="142" t="s">
        <v>95</v>
      </c>
      <c r="G10" s="131" t="s">
        <v>23</v>
      </c>
      <c r="H10" s="39" t="s">
        <v>96</v>
      </c>
      <c r="I10" s="64" t="s">
        <v>97</v>
      </c>
      <c r="J10" s="38"/>
      <c r="K10" s="38"/>
      <c r="L10" s="38"/>
      <c r="M10" s="38"/>
      <c r="N10" s="38"/>
      <c r="O10" s="38"/>
      <c r="P10" s="38">
        <v>1</v>
      </c>
      <c r="Q10" s="38">
        <f>SUM(K10:P10)</f>
        <v>1</v>
      </c>
      <c r="R10" s="38"/>
      <c r="S10" s="38"/>
      <c r="T10" s="158"/>
    </row>
    <row r="11" spans="1:20" s="39" customFormat="1" ht="75">
      <c r="A11" s="65">
        <v>3</v>
      </c>
      <c r="B11" s="61">
        <v>4910120039</v>
      </c>
      <c r="C11" s="63" t="s">
        <v>98</v>
      </c>
      <c r="D11" s="61" t="s">
        <v>93</v>
      </c>
      <c r="E11" s="39" t="s">
        <v>99</v>
      </c>
      <c r="F11" s="142" t="s">
        <v>100</v>
      </c>
      <c r="G11" s="131" t="s">
        <v>23</v>
      </c>
      <c r="H11" s="39" t="s">
        <v>96</v>
      </c>
      <c r="I11" s="64" t="s">
        <v>97</v>
      </c>
      <c r="J11" s="38"/>
      <c r="K11" s="38"/>
      <c r="L11" s="38"/>
      <c r="M11" s="38"/>
      <c r="N11" s="38"/>
      <c r="O11" s="38"/>
      <c r="P11" s="38">
        <v>1</v>
      </c>
      <c r="Q11" s="38">
        <f>SUM(K11:P11)</f>
        <v>1</v>
      </c>
      <c r="R11" s="38"/>
      <c r="S11" s="38"/>
      <c r="T11" s="158"/>
    </row>
    <row r="12" spans="1:20" s="39" customFormat="1" ht="126">
      <c r="A12" s="65">
        <v>4</v>
      </c>
      <c r="B12" s="147">
        <v>4910120001</v>
      </c>
      <c r="C12" s="148" t="s">
        <v>101</v>
      </c>
      <c r="D12" s="61" t="s">
        <v>93</v>
      </c>
      <c r="E12" s="149" t="s">
        <v>102</v>
      </c>
      <c r="F12" s="142" t="s">
        <v>103</v>
      </c>
      <c r="G12" s="62"/>
      <c r="H12" s="149" t="s">
        <v>104</v>
      </c>
      <c r="I12" s="153">
        <v>237792</v>
      </c>
      <c r="J12" s="38"/>
      <c r="K12" s="38"/>
      <c r="L12" s="38"/>
      <c r="M12" s="38"/>
      <c r="N12" s="38"/>
      <c r="O12" s="38"/>
      <c r="P12" s="38">
        <v>1</v>
      </c>
      <c r="Q12" s="38">
        <f>SUM(K12:P12)</f>
        <v>1</v>
      </c>
      <c r="R12" s="38"/>
      <c r="S12" s="38"/>
      <c r="T12" s="158"/>
    </row>
    <row r="13" spans="1:20" s="39" customFormat="1" ht="18">
      <c r="A13" s="220" t="s">
        <v>38</v>
      </c>
      <c r="B13" s="220"/>
      <c r="C13" s="220"/>
      <c r="D13" s="220"/>
      <c r="E13" s="220"/>
      <c r="F13" s="220"/>
      <c r="G13" s="220"/>
      <c r="H13" s="220"/>
      <c r="I13" s="220"/>
      <c r="J13" s="38"/>
      <c r="K13" s="38">
        <f aca="true" t="shared" si="1" ref="K13:S13">SUM(K10:K12)</f>
        <v>0</v>
      </c>
      <c r="L13" s="38">
        <f t="shared" si="1"/>
        <v>0</v>
      </c>
      <c r="M13" s="38">
        <f t="shared" si="1"/>
        <v>0</v>
      </c>
      <c r="N13" s="38">
        <f t="shared" si="1"/>
        <v>0</v>
      </c>
      <c r="O13" s="38">
        <f t="shared" si="1"/>
        <v>0</v>
      </c>
      <c r="P13" s="38">
        <f t="shared" si="1"/>
        <v>3</v>
      </c>
      <c r="Q13" s="38">
        <f t="shared" si="1"/>
        <v>3</v>
      </c>
      <c r="R13" s="38">
        <f t="shared" si="1"/>
        <v>0</v>
      </c>
      <c r="S13" s="38">
        <f t="shared" si="1"/>
        <v>0</v>
      </c>
      <c r="T13" s="158"/>
    </row>
    <row r="14" spans="1:19" s="256" customFormat="1" ht="23.25">
      <c r="A14" s="203" t="s">
        <v>152</v>
      </c>
      <c r="B14" s="203"/>
      <c r="C14" s="203"/>
      <c r="D14" s="250"/>
      <c r="E14" s="250"/>
      <c r="F14" s="250"/>
      <c r="G14" s="250"/>
      <c r="H14" s="250"/>
      <c r="I14" s="250"/>
      <c r="J14" s="250"/>
      <c r="K14" s="251"/>
      <c r="L14" s="252"/>
      <c r="M14" s="253"/>
      <c r="N14" s="253"/>
      <c r="O14" s="254"/>
      <c r="P14" s="254"/>
      <c r="Q14" s="252"/>
      <c r="R14" s="252"/>
      <c r="S14" s="255"/>
    </row>
    <row r="15" spans="1:20" s="257" customFormat="1" ht="72">
      <c r="A15" s="266">
        <v>5</v>
      </c>
      <c r="B15" s="262">
        <v>4812020</v>
      </c>
      <c r="C15" s="263" t="s">
        <v>153</v>
      </c>
      <c r="D15" s="259" t="s">
        <v>154</v>
      </c>
      <c r="E15" s="264" t="s">
        <v>155</v>
      </c>
      <c r="F15" s="260" t="s">
        <v>156</v>
      </c>
      <c r="G15" s="261" t="s">
        <v>23</v>
      </c>
      <c r="H15" s="264" t="s">
        <v>157</v>
      </c>
      <c r="I15" s="265" t="s">
        <v>91</v>
      </c>
      <c r="J15" s="259"/>
      <c r="K15" s="259"/>
      <c r="L15" s="259"/>
      <c r="M15" s="259"/>
      <c r="N15" s="259"/>
      <c r="O15" s="259"/>
      <c r="P15" s="259">
        <v>1</v>
      </c>
      <c r="Q15" s="38">
        <f>SUM(K15:P15)</f>
        <v>1</v>
      </c>
      <c r="R15" s="259"/>
      <c r="S15" s="259"/>
      <c r="T15" s="258"/>
    </row>
    <row r="16" spans="1:20" s="66" customFormat="1" ht="18">
      <c r="A16" s="221" t="s">
        <v>38</v>
      </c>
      <c r="B16" s="221"/>
      <c r="C16" s="221"/>
      <c r="D16" s="221"/>
      <c r="E16" s="221"/>
      <c r="F16" s="221"/>
      <c r="G16" s="221"/>
      <c r="H16" s="221"/>
      <c r="I16" s="221"/>
      <c r="J16" s="41"/>
      <c r="K16" s="41">
        <f>SUM(K15:K15)</f>
        <v>0</v>
      </c>
      <c r="L16" s="41">
        <f>SUM(L15:L15)</f>
        <v>0</v>
      </c>
      <c r="M16" s="41">
        <f>SUM(M15:M15)</f>
        <v>0</v>
      </c>
      <c r="N16" s="41">
        <f>SUM(N15:N15)</f>
        <v>0</v>
      </c>
      <c r="O16" s="41">
        <f>SUM(O15:O15)</f>
        <v>0</v>
      </c>
      <c r="P16" s="41">
        <f>SUM(P15:P15)</f>
        <v>1</v>
      </c>
      <c r="Q16" s="41">
        <f>SUM(Q15:Q15)</f>
        <v>1</v>
      </c>
      <c r="R16" s="41">
        <f>SUM(R15:R15)</f>
        <v>0</v>
      </c>
      <c r="S16" s="41">
        <f>SUM(S15:S15)</f>
        <v>0</v>
      </c>
      <c r="T16" s="159"/>
    </row>
    <row r="17" spans="1:19" ht="23.25">
      <c r="A17" s="203" t="s">
        <v>28</v>
      </c>
      <c r="B17" s="203"/>
      <c r="C17" s="203"/>
      <c r="D17" s="167"/>
      <c r="E17" s="167"/>
      <c r="F17" s="167"/>
      <c r="G17" s="167"/>
      <c r="H17" s="167"/>
      <c r="I17" s="167"/>
      <c r="J17" s="167"/>
      <c r="K17" s="168"/>
      <c r="L17" s="169"/>
      <c r="M17" s="97"/>
      <c r="N17" s="97"/>
      <c r="O17" s="98"/>
      <c r="P17" s="98"/>
      <c r="Q17" s="169"/>
      <c r="R17" s="169"/>
      <c r="S17" s="170"/>
    </row>
    <row r="18" spans="1:20" s="39" customFormat="1" ht="93.75">
      <c r="A18" s="65">
        <v>6</v>
      </c>
      <c r="B18" s="61">
        <v>481012016</v>
      </c>
      <c r="C18" s="63" t="s">
        <v>83</v>
      </c>
      <c r="D18" s="61" t="s">
        <v>22</v>
      </c>
      <c r="E18" s="39" t="s">
        <v>84</v>
      </c>
      <c r="F18" s="141" t="s">
        <v>36</v>
      </c>
      <c r="G18" s="131" t="s">
        <v>23</v>
      </c>
      <c r="H18" s="39" t="s">
        <v>85</v>
      </c>
      <c r="I18" s="64" t="s">
        <v>86</v>
      </c>
      <c r="J18" s="38"/>
      <c r="K18" s="38"/>
      <c r="L18" s="38"/>
      <c r="M18" s="38"/>
      <c r="N18" s="38"/>
      <c r="O18" s="38"/>
      <c r="P18" s="38">
        <v>1</v>
      </c>
      <c r="Q18" s="38">
        <f>SUM(K18:P18)</f>
        <v>1</v>
      </c>
      <c r="R18" s="38"/>
      <c r="S18" s="38"/>
      <c r="T18" s="158"/>
    </row>
    <row r="19" spans="1:20" s="39" customFormat="1" ht="93.75">
      <c r="A19" s="65">
        <v>7</v>
      </c>
      <c r="B19" s="147">
        <v>4910120053</v>
      </c>
      <c r="C19" s="148" t="s">
        <v>87</v>
      </c>
      <c r="D19" s="147" t="s">
        <v>22</v>
      </c>
      <c r="E19" s="149" t="s">
        <v>88</v>
      </c>
      <c r="F19" s="141" t="s">
        <v>89</v>
      </c>
      <c r="G19" s="171" t="s">
        <v>23</v>
      </c>
      <c r="H19" s="149" t="s">
        <v>90</v>
      </c>
      <c r="I19" s="172" t="s">
        <v>91</v>
      </c>
      <c r="J19" s="38"/>
      <c r="K19" s="38"/>
      <c r="L19" s="38"/>
      <c r="M19" s="38"/>
      <c r="N19" s="38"/>
      <c r="O19" s="38"/>
      <c r="P19" s="38">
        <v>1</v>
      </c>
      <c r="Q19" s="38">
        <f>SUM(K19:P19)</f>
        <v>1</v>
      </c>
      <c r="R19" s="38"/>
      <c r="S19" s="38"/>
      <c r="T19" s="158"/>
    </row>
    <row r="20" spans="1:20" s="66" customFormat="1" ht="18">
      <c r="A20" s="221" t="s">
        <v>38</v>
      </c>
      <c r="B20" s="221"/>
      <c r="C20" s="221"/>
      <c r="D20" s="221"/>
      <c r="E20" s="221"/>
      <c r="F20" s="221"/>
      <c r="G20" s="221"/>
      <c r="H20" s="221"/>
      <c r="I20" s="221"/>
      <c r="J20" s="41"/>
      <c r="K20" s="41">
        <f aca="true" t="shared" si="2" ref="K20:S20">SUM(K18:K19)</f>
        <v>0</v>
      </c>
      <c r="L20" s="41">
        <f t="shared" si="2"/>
        <v>0</v>
      </c>
      <c r="M20" s="41">
        <f t="shared" si="2"/>
        <v>0</v>
      </c>
      <c r="N20" s="41">
        <f t="shared" si="2"/>
        <v>0</v>
      </c>
      <c r="O20" s="41">
        <f t="shared" si="2"/>
        <v>0</v>
      </c>
      <c r="P20" s="41">
        <f t="shared" si="2"/>
        <v>2</v>
      </c>
      <c r="Q20" s="41">
        <f t="shared" si="2"/>
        <v>2</v>
      </c>
      <c r="R20" s="41">
        <f t="shared" si="2"/>
        <v>0</v>
      </c>
      <c r="S20" s="41">
        <f t="shared" si="2"/>
        <v>0</v>
      </c>
      <c r="T20" s="159"/>
    </row>
    <row r="21" spans="1:20" s="154" customFormat="1" ht="21">
      <c r="A21" s="222" t="s">
        <v>31</v>
      </c>
      <c r="B21" s="222"/>
      <c r="C21" s="222"/>
      <c r="D21" s="61"/>
      <c r="E21" s="39"/>
      <c r="F21" s="39"/>
      <c r="G21" s="62"/>
      <c r="H21" s="39"/>
      <c r="I21" s="64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160"/>
    </row>
    <row r="22" spans="1:19" s="155" customFormat="1" ht="72">
      <c r="A22" s="65">
        <v>8</v>
      </c>
      <c r="B22" s="61">
        <v>4812079</v>
      </c>
      <c r="C22" s="63" t="s">
        <v>116</v>
      </c>
      <c r="D22" s="61" t="s">
        <v>26</v>
      </c>
      <c r="E22" s="39" t="s">
        <v>117</v>
      </c>
      <c r="F22" s="39" t="s">
        <v>118</v>
      </c>
      <c r="G22" s="131" t="s">
        <v>23</v>
      </c>
      <c r="H22" s="39" t="s">
        <v>119</v>
      </c>
      <c r="I22" s="64" t="s">
        <v>120</v>
      </c>
      <c r="J22" s="38"/>
      <c r="K22" s="38"/>
      <c r="L22" s="38"/>
      <c r="M22" s="38"/>
      <c r="N22" s="38"/>
      <c r="O22" s="38"/>
      <c r="P22" s="38">
        <v>1</v>
      </c>
      <c r="Q22" s="38">
        <f>SUM(K22:P22)</f>
        <v>1</v>
      </c>
      <c r="R22" s="38"/>
      <c r="S22" s="38"/>
    </row>
    <row r="23" spans="1:19" s="155" customFormat="1" ht="108">
      <c r="A23" s="65">
        <v>9</v>
      </c>
      <c r="B23" s="61">
        <v>4712063</v>
      </c>
      <c r="C23" s="63" t="s">
        <v>121</v>
      </c>
      <c r="D23" s="61" t="s">
        <v>26</v>
      </c>
      <c r="E23" s="39" t="s">
        <v>122</v>
      </c>
      <c r="F23" s="39" t="s">
        <v>123</v>
      </c>
      <c r="G23" s="131" t="s">
        <v>124</v>
      </c>
      <c r="H23" s="39" t="s">
        <v>119</v>
      </c>
      <c r="I23" s="64" t="s">
        <v>120</v>
      </c>
      <c r="J23" s="38"/>
      <c r="K23" s="38"/>
      <c r="L23" s="38"/>
      <c r="M23" s="38"/>
      <c r="N23" s="38"/>
      <c r="O23" s="38"/>
      <c r="P23" s="38">
        <v>1</v>
      </c>
      <c r="Q23" s="38">
        <f>SUM(K23:P23)</f>
        <v>1</v>
      </c>
      <c r="R23" s="38"/>
      <c r="S23" s="38"/>
    </row>
    <row r="24" spans="1:19" s="155" customFormat="1" ht="72">
      <c r="A24" s="65">
        <v>10</v>
      </c>
      <c r="B24" s="61">
        <v>4812047</v>
      </c>
      <c r="C24" s="63" t="s">
        <v>125</v>
      </c>
      <c r="D24" s="61" t="s">
        <v>26</v>
      </c>
      <c r="E24" s="39" t="s">
        <v>126</v>
      </c>
      <c r="F24" s="39" t="s">
        <v>127</v>
      </c>
      <c r="G24" s="131" t="s">
        <v>23</v>
      </c>
      <c r="H24" s="39" t="s">
        <v>119</v>
      </c>
      <c r="I24" s="64" t="s">
        <v>120</v>
      </c>
      <c r="J24" s="38"/>
      <c r="K24" s="38"/>
      <c r="L24" s="38"/>
      <c r="M24" s="38"/>
      <c r="N24" s="38"/>
      <c r="O24" s="38"/>
      <c r="P24" s="38">
        <v>1</v>
      </c>
      <c r="Q24" s="38">
        <f aca="true" t="shared" si="3" ref="Q24:Q29">SUM(K24:P24)</f>
        <v>1</v>
      </c>
      <c r="R24" s="38"/>
      <c r="S24" s="38"/>
    </row>
    <row r="25" spans="1:19" s="155" customFormat="1" ht="54">
      <c r="A25" s="65">
        <v>11</v>
      </c>
      <c r="B25" s="61">
        <v>4812117</v>
      </c>
      <c r="C25" s="63" t="s">
        <v>128</v>
      </c>
      <c r="D25" s="61" t="s">
        <v>26</v>
      </c>
      <c r="E25" s="39" t="s">
        <v>129</v>
      </c>
      <c r="F25" s="145" t="s">
        <v>130</v>
      </c>
      <c r="G25" s="131" t="s">
        <v>23</v>
      </c>
      <c r="H25" s="39" t="s">
        <v>119</v>
      </c>
      <c r="I25" s="64" t="s">
        <v>120</v>
      </c>
      <c r="J25" s="38"/>
      <c r="K25" s="38"/>
      <c r="L25" s="38"/>
      <c r="M25" s="38"/>
      <c r="N25" s="38"/>
      <c r="O25" s="38"/>
      <c r="P25" s="38">
        <v>1</v>
      </c>
      <c r="Q25" s="38">
        <f t="shared" si="3"/>
        <v>1</v>
      </c>
      <c r="R25" s="38"/>
      <c r="S25" s="38"/>
    </row>
    <row r="26" spans="1:19" s="155" customFormat="1" ht="72">
      <c r="A26" s="65">
        <v>12</v>
      </c>
      <c r="B26" s="61">
        <v>4812115</v>
      </c>
      <c r="C26" s="63" t="s">
        <v>131</v>
      </c>
      <c r="D26" s="61" t="s">
        <v>26</v>
      </c>
      <c r="E26" s="39" t="s">
        <v>132</v>
      </c>
      <c r="F26" s="39" t="s">
        <v>133</v>
      </c>
      <c r="G26" s="131" t="s">
        <v>23</v>
      </c>
      <c r="H26" s="39" t="s">
        <v>119</v>
      </c>
      <c r="I26" s="64" t="s">
        <v>120</v>
      </c>
      <c r="J26" s="38"/>
      <c r="K26" s="38"/>
      <c r="L26" s="38"/>
      <c r="M26" s="38"/>
      <c r="N26" s="38"/>
      <c r="O26" s="38"/>
      <c r="P26" s="38">
        <v>1</v>
      </c>
      <c r="Q26" s="38">
        <f t="shared" si="3"/>
        <v>1</v>
      </c>
      <c r="R26" s="38"/>
      <c r="S26" s="38"/>
    </row>
    <row r="27" spans="1:19" s="155" customFormat="1" ht="72">
      <c r="A27" s="65">
        <v>13</v>
      </c>
      <c r="B27" s="61">
        <v>4812023</v>
      </c>
      <c r="C27" s="63" t="s">
        <v>134</v>
      </c>
      <c r="D27" s="61" t="s">
        <v>26</v>
      </c>
      <c r="E27" s="39" t="s">
        <v>135</v>
      </c>
      <c r="F27" s="39" t="s">
        <v>136</v>
      </c>
      <c r="G27" s="131" t="s">
        <v>23</v>
      </c>
      <c r="H27" s="39" t="s">
        <v>119</v>
      </c>
      <c r="I27" s="64" t="s">
        <v>120</v>
      </c>
      <c r="J27" s="38"/>
      <c r="K27" s="38"/>
      <c r="L27" s="38"/>
      <c r="M27" s="38"/>
      <c r="N27" s="38"/>
      <c r="O27" s="38"/>
      <c r="P27" s="38">
        <v>1</v>
      </c>
      <c r="Q27" s="38">
        <f t="shared" si="3"/>
        <v>1</v>
      </c>
      <c r="R27" s="38"/>
      <c r="S27" s="38"/>
    </row>
    <row r="28" spans="1:19" s="155" customFormat="1" ht="72">
      <c r="A28" s="65">
        <v>14</v>
      </c>
      <c r="B28" s="61">
        <v>4812089</v>
      </c>
      <c r="C28" s="63" t="s">
        <v>137</v>
      </c>
      <c r="D28" s="61" t="s">
        <v>26</v>
      </c>
      <c r="E28" s="39" t="s">
        <v>138</v>
      </c>
      <c r="F28" s="39" t="s">
        <v>139</v>
      </c>
      <c r="G28" s="131" t="s">
        <v>23</v>
      </c>
      <c r="H28" s="39" t="s">
        <v>119</v>
      </c>
      <c r="I28" s="64" t="s">
        <v>120</v>
      </c>
      <c r="J28" s="38"/>
      <c r="K28" s="38"/>
      <c r="L28" s="38"/>
      <c r="M28" s="38"/>
      <c r="N28" s="38"/>
      <c r="O28" s="38"/>
      <c r="P28" s="38">
        <v>1</v>
      </c>
      <c r="Q28" s="38">
        <f t="shared" si="3"/>
        <v>1</v>
      </c>
      <c r="R28" s="38"/>
      <c r="S28" s="38"/>
    </row>
    <row r="29" spans="1:19" s="155" customFormat="1" ht="75">
      <c r="A29" s="65">
        <v>15</v>
      </c>
      <c r="B29" s="147">
        <v>4812541</v>
      </c>
      <c r="C29" s="148" t="s">
        <v>140</v>
      </c>
      <c r="D29" s="38" t="s">
        <v>33</v>
      </c>
      <c r="E29" s="149" t="s">
        <v>141</v>
      </c>
      <c r="F29" s="146" t="s">
        <v>142</v>
      </c>
      <c r="G29" s="171" t="s">
        <v>23</v>
      </c>
      <c r="H29" s="149" t="s">
        <v>119</v>
      </c>
      <c r="I29" s="150" t="s">
        <v>143</v>
      </c>
      <c r="J29" s="38"/>
      <c r="K29" s="38"/>
      <c r="L29" s="38"/>
      <c r="M29" s="38"/>
      <c r="N29" s="38"/>
      <c r="O29" s="38"/>
      <c r="P29" s="38">
        <v>1</v>
      </c>
      <c r="Q29" s="38">
        <f t="shared" si="3"/>
        <v>1</v>
      </c>
      <c r="R29" s="38"/>
      <c r="S29" s="38"/>
    </row>
    <row r="30" spans="1:19" s="156" customFormat="1" ht="18">
      <c r="A30" s="221" t="s">
        <v>38</v>
      </c>
      <c r="B30" s="221"/>
      <c r="C30" s="221"/>
      <c r="D30" s="221"/>
      <c r="E30" s="221"/>
      <c r="F30" s="221"/>
      <c r="G30" s="221"/>
      <c r="H30" s="221"/>
      <c r="I30" s="221"/>
      <c r="J30" s="41"/>
      <c r="K30" s="41">
        <f>SUM(K22:K29)</f>
        <v>0</v>
      </c>
      <c r="L30" s="41">
        <f aca="true" t="shared" si="4" ref="L30:S30">SUM(L22:L29)</f>
        <v>0</v>
      </c>
      <c r="M30" s="41">
        <f t="shared" si="4"/>
        <v>0</v>
      </c>
      <c r="N30" s="41">
        <f t="shared" si="4"/>
        <v>0</v>
      </c>
      <c r="O30" s="41">
        <f t="shared" si="4"/>
        <v>0</v>
      </c>
      <c r="P30" s="41">
        <f t="shared" si="4"/>
        <v>8</v>
      </c>
      <c r="Q30" s="41">
        <f t="shared" si="4"/>
        <v>8</v>
      </c>
      <c r="R30" s="41">
        <f t="shared" si="4"/>
        <v>0</v>
      </c>
      <c r="S30" s="41">
        <f t="shared" si="4"/>
        <v>0</v>
      </c>
    </row>
    <row r="31" spans="1:19" s="155" customFormat="1" ht="21">
      <c r="A31" s="222" t="s">
        <v>30</v>
      </c>
      <c r="B31" s="222"/>
      <c r="C31" s="222"/>
      <c r="D31" s="38"/>
      <c r="E31" s="39"/>
      <c r="F31" s="40"/>
      <c r="G31" s="38"/>
      <c r="H31" s="39"/>
      <c r="I31" s="64"/>
      <c r="J31" s="38"/>
      <c r="K31" s="38"/>
      <c r="L31" s="38"/>
      <c r="M31" s="38"/>
      <c r="N31" s="38"/>
      <c r="O31" s="38"/>
      <c r="P31" s="38"/>
      <c r="Q31" s="38"/>
      <c r="R31" s="38"/>
      <c r="S31" s="38"/>
    </row>
    <row r="32" spans="1:19" s="155" customFormat="1" ht="54">
      <c r="A32" s="65">
        <v>16</v>
      </c>
      <c r="B32" s="61">
        <v>4812039</v>
      </c>
      <c r="C32" s="63" t="s">
        <v>111</v>
      </c>
      <c r="D32" s="61" t="s">
        <v>24</v>
      </c>
      <c r="E32" s="39" t="s">
        <v>112</v>
      </c>
      <c r="F32" s="144" t="s">
        <v>113</v>
      </c>
      <c r="G32" s="131" t="s">
        <v>23</v>
      </c>
      <c r="H32" s="39" t="s">
        <v>114</v>
      </c>
      <c r="I32" s="64" t="s">
        <v>115</v>
      </c>
      <c r="J32" s="38"/>
      <c r="K32" s="38"/>
      <c r="L32" s="38"/>
      <c r="M32" s="38"/>
      <c r="N32" s="38"/>
      <c r="O32" s="38"/>
      <c r="P32" s="38">
        <v>1</v>
      </c>
      <c r="Q32" s="38">
        <f>SUM(K32:P32)</f>
        <v>1</v>
      </c>
      <c r="R32" s="38"/>
      <c r="S32" s="38"/>
    </row>
    <row r="33" spans="1:19" s="156" customFormat="1" ht="18">
      <c r="A33" s="221" t="s">
        <v>38</v>
      </c>
      <c r="B33" s="221"/>
      <c r="C33" s="221"/>
      <c r="D33" s="221"/>
      <c r="E33" s="221"/>
      <c r="F33" s="221"/>
      <c r="G33" s="221"/>
      <c r="H33" s="221"/>
      <c r="I33" s="221"/>
      <c r="J33" s="41"/>
      <c r="K33" s="41">
        <f aca="true" t="shared" si="5" ref="K33:S33">SUM(K32:K32)</f>
        <v>0</v>
      </c>
      <c r="L33" s="41">
        <f t="shared" si="5"/>
        <v>0</v>
      </c>
      <c r="M33" s="41">
        <f t="shared" si="5"/>
        <v>0</v>
      </c>
      <c r="N33" s="41">
        <f t="shared" si="5"/>
        <v>0</v>
      </c>
      <c r="O33" s="41">
        <f t="shared" si="5"/>
        <v>0</v>
      </c>
      <c r="P33" s="41">
        <f t="shared" si="5"/>
        <v>1</v>
      </c>
      <c r="Q33" s="41">
        <f t="shared" si="5"/>
        <v>1</v>
      </c>
      <c r="R33" s="41">
        <f t="shared" si="5"/>
        <v>0</v>
      </c>
      <c r="S33" s="41">
        <f t="shared" si="5"/>
        <v>0</v>
      </c>
    </row>
    <row r="34" spans="1:19" s="157" customFormat="1" ht="18">
      <c r="A34" s="198" t="s">
        <v>34</v>
      </c>
      <c r="B34" s="198"/>
      <c r="C34" s="198"/>
      <c r="D34" s="198"/>
      <c r="E34" s="198"/>
      <c r="F34" s="198"/>
      <c r="G34" s="198"/>
      <c r="H34" s="198"/>
      <c r="I34" s="198"/>
      <c r="J34" s="99"/>
      <c r="K34" s="99">
        <f>SUM(K8,K13,K16,K20,K30,K33)</f>
        <v>0</v>
      </c>
      <c r="L34" s="99">
        <f>SUM(L8,L13,L16,L20,L30,L33)</f>
        <v>0</v>
      </c>
      <c r="M34" s="99">
        <f>SUM(M8,M13,M16,M20,M30,M33)</f>
        <v>0</v>
      </c>
      <c r="N34" s="99">
        <f>SUM(N8,N13,N16,N20,N30,N33)</f>
        <v>0</v>
      </c>
      <c r="O34" s="99">
        <f>SUM(O8,O13,O16,O20,O30,O33)</f>
        <v>0</v>
      </c>
      <c r="P34" s="99">
        <f>SUM(P8,P13,P16,P20,P30,P33)</f>
        <v>16</v>
      </c>
      <c r="Q34" s="99">
        <f>SUM(Q8,Q13,Q16,Q20,Q30,Q33)</f>
        <v>16</v>
      </c>
      <c r="R34" s="99">
        <f>SUM(R8,R13,R16,R20,R30,R33)</f>
        <v>0</v>
      </c>
      <c r="S34" s="99">
        <f>SUM(S8,S13,S16,S20,S30,S33)</f>
        <v>0</v>
      </c>
    </row>
    <row r="35" spans="1:19" ht="23.25">
      <c r="A35" s="119" t="s">
        <v>79</v>
      </c>
      <c r="B35" s="120"/>
      <c r="C35" s="120"/>
      <c r="D35" s="120"/>
      <c r="E35" s="120"/>
      <c r="F35" s="120"/>
      <c r="G35" s="120"/>
      <c r="H35" s="121"/>
      <c r="I35" s="121"/>
      <c r="J35" s="121"/>
      <c r="K35" s="122"/>
      <c r="L35" s="122"/>
      <c r="M35" s="122"/>
      <c r="N35" s="199" t="s">
        <v>82</v>
      </c>
      <c r="O35" s="199"/>
      <c r="P35" s="199"/>
      <c r="Q35" s="199"/>
      <c r="R35" s="199"/>
      <c r="S35" s="200"/>
    </row>
    <row r="36" spans="1:19" ht="23.25">
      <c r="A36" s="100" t="s">
        <v>15</v>
      </c>
      <c r="B36" s="101"/>
      <c r="C36" s="101"/>
      <c r="D36" s="101"/>
      <c r="E36" s="101"/>
      <c r="F36" s="101"/>
      <c r="G36" s="101"/>
      <c r="H36" s="102"/>
      <c r="I36" s="102"/>
      <c r="J36" s="102"/>
      <c r="K36" s="103"/>
      <c r="L36" s="103"/>
      <c r="M36" s="103"/>
      <c r="N36" s="104"/>
      <c r="O36" s="105"/>
      <c r="P36" s="105"/>
      <c r="Q36" s="105"/>
      <c r="R36" s="105"/>
      <c r="S36" s="106"/>
    </row>
    <row r="37" spans="1:19" ht="23.25">
      <c r="A37" s="107" t="s">
        <v>16</v>
      </c>
      <c r="B37" s="108"/>
      <c r="C37" s="108"/>
      <c r="D37" s="108"/>
      <c r="E37" s="108"/>
      <c r="F37" s="108"/>
      <c r="G37" s="108"/>
      <c r="H37" s="109"/>
      <c r="I37" s="109"/>
      <c r="J37" s="109"/>
      <c r="K37" s="110"/>
      <c r="L37" s="110"/>
      <c r="M37" s="110"/>
      <c r="N37" s="111"/>
      <c r="O37" s="112"/>
      <c r="P37" s="112"/>
      <c r="Q37" s="112"/>
      <c r="R37" s="112"/>
      <c r="S37" s="113"/>
    </row>
    <row r="38" spans="1:19" ht="23.25">
      <c r="A38" s="114" t="s">
        <v>3</v>
      </c>
      <c r="B38" s="108"/>
      <c r="C38" s="108"/>
      <c r="D38" s="108"/>
      <c r="E38" s="108"/>
      <c r="F38" s="108"/>
      <c r="G38" s="108"/>
      <c r="H38" s="115"/>
      <c r="I38" s="115"/>
      <c r="J38" s="115"/>
      <c r="K38" s="110"/>
      <c r="L38" s="110"/>
      <c r="M38" s="110"/>
      <c r="N38" s="116"/>
      <c r="O38" s="117"/>
      <c r="P38" s="117"/>
      <c r="Q38" s="117"/>
      <c r="R38" s="117"/>
      <c r="S38" s="118"/>
    </row>
    <row r="39" spans="1:19" ht="23.25">
      <c r="A39" s="107" t="s">
        <v>6</v>
      </c>
      <c r="B39" s="108"/>
      <c r="C39" s="108"/>
      <c r="D39" s="108"/>
      <c r="E39" s="108"/>
      <c r="F39" s="108"/>
      <c r="G39" s="108"/>
      <c r="H39" s="109"/>
      <c r="I39" s="109"/>
      <c r="J39" s="109"/>
      <c r="K39" s="110"/>
      <c r="L39" s="110"/>
      <c r="M39" s="110"/>
      <c r="N39" s="111"/>
      <c r="O39" s="112"/>
      <c r="P39" s="112"/>
      <c r="Q39" s="112"/>
      <c r="R39" s="112"/>
      <c r="S39" s="113"/>
    </row>
    <row r="40" spans="1:19" ht="23.25">
      <c r="A40" s="119" t="s">
        <v>7</v>
      </c>
      <c r="B40" s="120"/>
      <c r="C40" s="120"/>
      <c r="D40" s="120"/>
      <c r="E40" s="120"/>
      <c r="F40" s="120"/>
      <c r="G40" s="120"/>
      <c r="H40" s="121"/>
      <c r="I40" s="121"/>
      <c r="J40" s="121"/>
      <c r="K40" s="122"/>
      <c r="L40" s="122"/>
      <c r="M40" s="122"/>
      <c r="N40" s="123"/>
      <c r="O40" s="124"/>
      <c r="P40" s="124"/>
      <c r="Q40" s="124"/>
      <c r="R40" s="124"/>
      <c r="S40" s="125"/>
    </row>
    <row r="41" spans="1:19" ht="23.25">
      <c r="A41" s="101" t="s">
        <v>55</v>
      </c>
      <c r="B41" s="101"/>
      <c r="C41" s="101"/>
      <c r="D41" s="126"/>
      <c r="E41" s="126"/>
      <c r="F41" s="126"/>
      <c r="M41" s="201" t="s">
        <v>56</v>
      </c>
      <c r="N41" s="201"/>
      <c r="O41" s="201"/>
      <c r="P41" s="201"/>
      <c r="Q41" s="201"/>
      <c r="R41" s="201"/>
      <c r="S41" s="201"/>
    </row>
    <row r="42" spans="1:19" ht="23.25">
      <c r="A42" s="202" t="s">
        <v>14</v>
      </c>
      <c r="B42" s="202"/>
      <c r="C42" s="202"/>
      <c r="M42" s="127"/>
      <c r="N42" s="127"/>
      <c r="O42" s="197" t="s">
        <v>20</v>
      </c>
      <c r="P42" s="197"/>
      <c r="Q42" s="197"/>
      <c r="R42" s="197"/>
      <c r="S42" s="197"/>
    </row>
    <row r="43" spans="13:19" ht="23.25">
      <c r="M43" s="197" t="s">
        <v>18</v>
      </c>
      <c r="N43" s="197"/>
      <c r="O43" s="197"/>
      <c r="P43" s="197"/>
      <c r="Q43" s="197"/>
      <c r="R43" s="197"/>
      <c r="S43" s="197"/>
    </row>
  </sheetData>
  <mergeCells count="38">
    <mergeCell ref="A6:C6"/>
    <mergeCell ref="A31:C31"/>
    <mergeCell ref="A8:I8"/>
    <mergeCell ref="A33:I33"/>
    <mergeCell ref="A9:C9"/>
    <mergeCell ref="A14:C14"/>
    <mergeCell ref="A16:I16"/>
    <mergeCell ref="A13:I13"/>
    <mergeCell ref="A20:I20"/>
    <mergeCell ref="A21:C21"/>
    <mergeCell ref="A30:I30"/>
    <mergeCell ref="F3:F5"/>
    <mergeCell ref="I3:I5"/>
    <mergeCell ref="M2:S2"/>
    <mergeCell ref="K4:K5"/>
    <mergeCell ref="L4:L5"/>
    <mergeCell ref="R4:R5"/>
    <mergeCell ref="O4:P4"/>
    <mergeCell ref="A1:R1"/>
    <mergeCell ref="M4:N4"/>
    <mergeCell ref="S3:S5"/>
    <mergeCell ref="K3:R3"/>
    <mergeCell ref="C3:C5"/>
    <mergeCell ref="G3:G5"/>
    <mergeCell ref="H3:H5"/>
    <mergeCell ref="Q4:Q5"/>
    <mergeCell ref="D3:D5"/>
    <mergeCell ref="E3:E5"/>
    <mergeCell ref="J3:J5"/>
    <mergeCell ref="M43:S43"/>
    <mergeCell ref="A34:I34"/>
    <mergeCell ref="N35:S35"/>
    <mergeCell ref="M41:S41"/>
    <mergeCell ref="A42:C42"/>
    <mergeCell ref="O42:S42"/>
    <mergeCell ref="A17:C17"/>
    <mergeCell ref="A3:A5"/>
    <mergeCell ref="B3:B5"/>
  </mergeCells>
  <printOptions/>
  <pageMargins left="0.7874015748031497" right="0.5511811023622047" top="1.11" bottom="0.81" header="0.75" footer="0.16"/>
  <pageSetup horizontalDpi="600" verticalDpi="600" orientation="landscape" paperSize="9" scale="65" r:id="rId1"/>
  <headerFooter alignWithMargins="0">
    <oddHeader>&amp;C            &amp;"Cordia New,ตัวหนา"&amp;18ข้อมูลการดำเนินงานคณะวิศวกรรมศาสตร์ มหาวิทยาลัยสงขลานครินทร์  ประจำปีงบประมาณ 2551&amp;R&amp;"Angsana New,ตัวหนา"&amp;18F-Data-EQ 01-7-2 V.1:May-50  1/1</oddHeader>
    <oddFooter>&amp;Cหน้า &amp;P
</oddFooter>
  </headerFooter>
  <rowBreaks count="1" manualBreakCount="1">
    <brk id="1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2">
    <tabColor indexed="51"/>
  </sheetPr>
  <dimension ref="A1:D39"/>
  <sheetViews>
    <sheetView view="pageBreakPreview" zoomScaleSheetLayoutView="100" workbookViewId="0" topLeftCell="A1">
      <selection activeCell="A5" sqref="A5"/>
    </sheetView>
  </sheetViews>
  <sheetFormatPr defaultColWidth="9.140625" defaultRowHeight="21.75"/>
  <cols>
    <col min="1" max="1" width="58.8515625" style="10" customWidth="1"/>
    <col min="2" max="2" width="24.8515625" style="10" customWidth="1"/>
    <col min="3" max="3" width="13.140625" style="10" customWidth="1"/>
    <col min="4" max="4" width="11.8515625" style="10" customWidth="1"/>
    <col min="5" max="16384" width="9.140625" style="10" customWidth="1"/>
  </cols>
  <sheetData>
    <row r="1" spans="1:4" ht="29.25" customHeight="1">
      <c r="A1" s="176" t="s">
        <v>150</v>
      </c>
      <c r="B1" s="176"/>
      <c r="C1" s="176"/>
      <c r="D1" s="176"/>
    </row>
    <row r="2" spans="1:4" ht="24.75" customHeight="1">
      <c r="A2" s="7"/>
      <c r="B2" s="225"/>
      <c r="C2" s="225"/>
      <c r="D2" s="225"/>
    </row>
    <row r="3" spans="1:4" ht="29.25" customHeight="1">
      <c r="A3" s="186" t="s">
        <v>11</v>
      </c>
      <c r="B3" s="187"/>
      <c r="C3" s="187"/>
      <c r="D3" s="188"/>
    </row>
    <row r="4" spans="1:4" ht="26.25" customHeight="1">
      <c r="A4" s="189" t="s">
        <v>12</v>
      </c>
      <c r="B4" s="190"/>
      <c r="C4" s="190"/>
      <c r="D4" s="191"/>
    </row>
    <row r="5" spans="1:4" ht="23.25" customHeight="1">
      <c r="A5" s="33" t="s">
        <v>77</v>
      </c>
      <c r="B5" s="184" t="s">
        <v>78</v>
      </c>
      <c r="C5" s="184"/>
      <c r="D5" s="185"/>
    </row>
    <row r="6" spans="1:4" s="12" customFormat="1" ht="26.25" customHeight="1">
      <c r="A6" s="19" t="s">
        <v>37</v>
      </c>
      <c r="B6" s="15" t="s">
        <v>39</v>
      </c>
      <c r="C6" s="223" t="s">
        <v>5</v>
      </c>
      <c r="D6" s="224"/>
    </row>
    <row r="7" spans="1:4" ht="27.75" customHeight="1">
      <c r="A7" s="129" t="s">
        <v>74</v>
      </c>
      <c r="B7" s="67">
        <v>0</v>
      </c>
      <c r="C7" s="20"/>
      <c r="D7" s="21"/>
    </row>
    <row r="8" spans="1:4" ht="23.25">
      <c r="A8" s="73" t="s">
        <v>51</v>
      </c>
      <c r="B8" s="132">
        <f>SUM(B9:B10)</f>
        <v>0</v>
      </c>
      <c r="C8" s="79"/>
      <c r="D8" s="22"/>
    </row>
    <row r="9" spans="1:4" ht="23.25">
      <c r="A9" s="75" t="s">
        <v>47</v>
      </c>
      <c r="B9" s="133">
        <f>'1.8.2รายชิ่อบทความฯป.เอก '!K10</f>
        <v>0</v>
      </c>
      <c r="C9" s="80" t="e">
        <f>B9/B7</f>
        <v>#DIV/0!</v>
      </c>
      <c r="D9" s="22" t="s">
        <v>69</v>
      </c>
    </row>
    <row r="10" spans="1:4" ht="23.25">
      <c r="A10" s="75" t="s">
        <v>48</v>
      </c>
      <c r="B10" s="133">
        <f>'1.8.2รายชิ่อบทความฯป.เอก '!L10</f>
        <v>0</v>
      </c>
      <c r="C10" s="80" t="e">
        <f>B10/B7</f>
        <v>#DIV/0!</v>
      </c>
      <c r="D10" s="22" t="s">
        <v>69</v>
      </c>
    </row>
    <row r="11" spans="1:4" ht="23.25">
      <c r="A11" s="73" t="s">
        <v>62</v>
      </c>
      <c r="B11" s="68" t="s">
        <v>23</v>
      </c>
      <c r="C11" s="81"/>
      <c r="D11" s="22"/>
    </row>
    <row r="12" spans="1:4" ht="23.25">
      <c r="A12" s="75" t="s">
        <v>63</v>
      </c>
      <c r="B12" s="17">
        <f>SUM(B16,B20)</f>
        <v>1</v>
      </c>
      <c r="C12" s="81"/>
      <c r="D12" s="22"/>
    </row>
    <row r="13" spans="1:4" ht="23.25">
      <c r="A13" s="75" t="s">
        <v>64</v>
      </c>
      <c r="B13" s="77"/>
      <c r="C13" s="80" t="e">
        <f>B16/B7</f>
        <v>#DIV/0!</v>
      </c>
      <c r="D13" s="22" t="s">
        <v>69</v>
      </c>
    </row>
    <row r="14" spans="1:4" ht="23.25">
      <c r="A14" s="75" t="s">
        <v>52</v>
      </c>
      <c r="B14" s="76">
        <f>'1.8.2รายชิ่อบทความฯป.เอก '!M10</f>
        <v>0</v>
      </c>
      <c r="C14" s="82"/>
      <c r="D14" s="91"/>
    </row>
    <row r="15" spans="1:4" ht="23.25">
      <c r="A15" s="75" t="s">
        <v>53</v>
      </c>
      <c r="B15" s="76">
        <f>'1.8.2รายชิ่อบทความฯป.เอก '!N10</f>
        <v>1</v>
      </c>
      <c r="C15" s="82"/>
      <c r="D15" s="91"/>
    </row>
    <row r="16" spans="1:4" s="87" customFormat="1" ht="23.25">
      <c r="A16" s="37" t="s">
        <v>49</v>
      </c>
      <c r="B16" s="32">
        <f>SUM(B14:B15)</f>
        <v>1</v>
      </c>
      <c r="C16" s="82"/>
      <c r="D16" s="130"/>
    </row>
    <row r="17" spans="1:4" ht="23.25">
      <c r="A17" s="75" t="s">
        <v>67</v>
      </c>
      <c r="B17" s="76"/>
      <c r="C17" s="80" t="e">
        <f>B20/B7</f>
        <v>#DIV/0!</v>
      </c>
      <c r="D17" s="22" t="s">
        <v>69</v>
      </c>
    </row>
    <row r="18" spans="1:4" ht="23.25">
      <c r="A18" s="75" t="s">
        <v>52</v>
      </c>
      <c r="B18" s="76">
        <f>'1.8.2รายชิ่อบทความฯป.เอก '!O10</f>
        <v>0</v>
      </c>
      <c r="C18" s="83"/>
      <c r="D18" s="91"/>
    </row>
    <row r="19" spans="1:4" ht="23.25">
      <c r="A19" s="75" t="s">
        <v>53</v>
      </c>
      <c r="B19" s="76">
        <f>'1.8.2รายชิ่อบทความฯป.เอก '!P10</f>
        <v>0</v>
      </c>
      <c r="C19" s="83"/>
      <c r="D19" s="91"/>
    </row>
    <row r="20" spans="1:4" ht="23.25">
      <c r="A20" s="75" t="s">
        <v>49</v>
      </c>
      <c r="B20" s="76">
        <f>SUM(B18:B19)</f>
        <v>0</v>
      </c>
      <c r="C20" s="83"/>
      <c r="D20" s="91"/>
    </row>
    <row r="21" spans="1:4" ht="23.25">
      <c r="A21" s="75" t="s">
        <v>65</v>
      </c>
      <c r="B21" s="76" t="s">
        <v>23</v>
      </c>
      <c r="C21" s="80">
        <v>0</v>
      </c>
      <c r="D21" s="22" t="s">
        <v>69</v>
      </c>
    </row>
    <row r="22" spans="1:4" ht="23.25">
      <c r="A22" s="75" t="s">
        <v>66</v>
      </c>
      <c r="B22" s="76" t="s">
        <v>23</v>
      </c>
      <c r="C22" s="84">
        <v>0</v>
      </c>
      <c r="D22" s="22" t="s">
        <v>69</v>
      </c>
    </row>
    <row r="23" spans="1:4" s="86" customFormat="1" ht="23.25">
      <c r="A23" s="88" t="s">
        <v>4</v>
      </c>
      <c r="B23" s="89"/>
      <c r="C23" s="36" t="e">
        <f>((B8+B12)/B7)*100</f>
        <v>#DIV/0!</v>
      </c>
      <c r="D23" s="90"/>
    </row>
    <row r="24" spans="1:4" ht="23.25" customHeight="1">
      <c r="A24" s="16" t="s">
        <v>79</v>
      </c>
      <c r="B24" s="139" t="s">
        <v>147</v>
      </c>
      <c r="C24" s="139"/>
      <c r="D24" s="140"/>
    </row>
    <row r="25" spans="1:4" ht="23.25" customHeight="1">
      <c r="A25" s="181" t="s">
        <v>21</v>
      </c>
      <c r="B25" s="182"/>
      <c r="C25" s="182"/>
      <c r="D25" s="183"/>
    </row>
    <row r="26" spans="1:4" ht="23.25" customHeight="1">
      <c r="A26" s="178" t="s">
        <v>73</v>
      </c>
      <c r="B26" s="179"/>
      <c r="C26" s="179"/>
      <c r="D26" s="180"/>
    </row>
    <row r="27" spans="1:4" ht="23.25">
      <c r="A27" s="134" t="s">
        <v>3</v>
      </c>
      <c r="B27" s="165"/>
      <c r="C27" s="165"/>
      <c r="D27" s="166"/>
    </row>
    <row r="28" spans="1:4" ht="42.75" customHeight="1">
      <c r="A28" s="178" t="s">
        <v>0</v>
      </c>
      <c r="B28" s="165"/>
      <c r="C28" s="165"/>
      <c r="D28" s="166"/>
    </row>
    <row r="29" spans="1:4" ht="23.25">
      <c r="A29" s="134" t="s">
        <v>6</v>
      </c>
      <c r="B29" s="165"/>
      <c r="C29" s="165"/>
      <c r="D29" s="166"/>
    </row>
    <row r="30" spans="1:4" ht="23.25">
      <c r="A30" s="136" t="s">
        <v>7</v>
      </c>
      <c r="B30" s="137"/>
      <c r="C30" s="137"/>
      <c r="D30" s="138"/>
    </row>
    <row r="31" spans="1:4" ht="23.25" customHeight="1">
      <c r="A31" s="13" t="s">
        <v>55</v>
      </c>
      <c r="B31" s="5"/>
      <c r="C31" s="164" t="s">
        <v>56</v>
      </c>
      <c r="D31" s="164"/>
    </row>
    <row r="32" spans="1:4" ht="23.25" customHeight="1">
      <c r="A32" s="13" t="s">
        <v>70</v>
      </c>
      <c r="B32" s="164" t="s">
        <v>19</v>
      </c>
      <c r="C32" s="164"/>
      <c r="D32" s="164"/>
    </row>
    <row r="33" spans="1:4" ht="23.25">
      <c r="A33" s="7"/>
      <c r="B33" s="135" t="s">
        <v>18</v>
      </c>
      <c r="C33" s="135"/>
      <c r="D33" s="135"/>
    </row>
    <row r="34" spans="1:4" ht="23.25">
      <c r="A34" s="161"/>
      <c r="B34" s="161"/>
      <c r="C34" s="161"/>
      <c r="D34" s="161"/>
    </row>
    <row r="35" ht="23.25">
      <c r="A35" s="11"/>
    </row>
    <row r="36" ht="23.25">
      <c r="A36" s="11"/>
    </row>
    <row r="37" ht="23.25">
      <c r="A37" s="11"/>
    </row>
    <row r="38" ht="23.25">
      <c r="A38" s="11"/>
    </row>
    <row r="39" ht="23.25">
      <c r="A39" s="11"/>
    </row>
  </sheetData>
  <mergeCells count="17">
    <mergeCell ref="C31:D31"/>
    <mergeCell ref="A34:D34"/>
    <mergeCell ref="B2:D2"/>
    <mergeCell ref="B32:D32"/>
    <mergeCell ref="A4:D4"/>
    <mergeCell ref="B5:D5"/>
    <mergeCell ref="A25:D25"/>
    <mergeCell ref="B33:D33"/>
    <mergeCell ref="A1:D1"/>
    <mergeCell ref="A28:D28"/>
    <mergeCell ref="A29:D29"/>
    <mergeCell ref="A30:D30"/>
    <mergeCell ref="B24:D24"/>
    <mergeCell ref="C6:D6"/>
    <mergeCell ref="A26:D26"/>
    <mergeCell ref="A27:D27"/>
    <mergeCell ref="A3:D3"/>
  </mergeCells>
  <printOptions/>
  <pageMargins left="1.47" right="0.39" top="0.7874015748031497" bottom="0.984251968503937" header="0.5118110236220472" footer="0.31496062992125984"/>
  <pageSetup firstPageNumber="39" useFirstPageNumber="1" horizontalDpi="600" verticalDpi="600" orientation="portrait" paperSize="9" scale="81" r:id="rId1"/>
  <headerFooter alignWithMargins="0">
    <oddFooter>&amp;C&amp;"Angsana New,ธรรมดา"&amp;15หน้า 1-&amp;P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3">
    <tabColor indexed="51"/>
  </sheetPr>
  <dimension ref="A1:S20"/>
  <sheetViews>
    <sheetView view="pageBreakPreview" zoomScaleSheetLayoutView="100" workbookViewId="0" topLeftCell="A7">
      <selection activeCell="H9" sqref="H9"/>
    </sheetView>
  </sheetViews>
  <sheetFormatPr defaultColWidth="9.140625" defaultRowHeight="21.75"/>
  <cols>
    <col min="1" max="1" width="7.00390625" style="4" customWidth="1"/>
    <col min="2" max="2" width="12.8515625" style="3" bestFit="1" customWidth="1"/>
    <col min="3" max="3" width="24.421875" style="3" customWidth="1"/>
    <col min="4" max="4" width="9.7109375" style="3" customWidth="1"/>
    <col min="5" max="6" width="15.8515625" style="3" customWidth="1"/>
    <col min="7" max="7" width="12.421875" style="3" customWidth="1"/>
    <col min="8" max="8" width="20.8515625" style="3" customWidth="1"/>
    <col min="9" max="9" width="20.57421875" style="3" customWidth="1"/>
    <col min="10" max="10" width="9.00390625" style="3" customWidth="1"/>
    <col min="11" max="11" width="6.00390625" style="3" customWidth="1"/>
    <col min="12" max="12" width="7.28125" style="3" customWidth="1"/>
    <col min="13" max="13" width="6.7109375" style="3" customWidth="1"/>
    <col min="14" max="14" width="6.00390625" style="3" customWidth="1"/>
    <col min="15" max="15" width="6.8515625" style="4" customWidth="1"/>
    <col min="16" max="17" width="6.421875" style="4" customWidth="1"/>
    <col min="18" max="18" width="7.57421875" style="3" customWidth="1"/>
    <col min="19" max="19" width="8.57421875" style="3" customWidth="1"/>
    <col min="20" max="16384" width="9.140625" style="3" customWidth="1"/>
  </cols>
  <sheetData>
    <row r="1" spans="1:19" ht="26.25">
      <c r="A1" s="176" t="s">
        <v>148</v>
      </c>
      <c r="B1" s="176"/>
      <c r="C1" s="176"/>
      <c r="D1" s="176"/>
      <c r="E1" s="176"/>
      <c r="F1" s="176"/>
      <c r="G1" s="176"/>
      <c r="H1" s="176"/>
      <c r="I1" s="176"/>
      <c r="J1" s="176"/>
      <c r="K1" s="176"/>
      <c r="L1" s="176"/>
      <c r="M1" s="176"/>
      <c r="N1" s="176"/>
      <c r="O1" s="226" t="s">
        <v>13</v>
      </c>
      <c r="P1" s="226"/>
      <c r="Q1" s="226"/>
      <c r="R1" s="226"/>
      <c r="S1" s="226"/>
    </row>
    <row r="3" spans="1:19" ht="26.25">
      <c r="A3" s="189" t="s">
        <v>151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"/>
    </row>
    <row r="4" spans="1:19" ht="23.25">
      <c r="A4" s="33" t="s">
        <v>77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184" t="s">
        <v>78</v>
      </c>
      <c r="N4" s="184"/>
      <c r="O4" s="184"/>
      <c r="P4" s="184"/>
      <c r="Q4" s="184"/>
      <c r="R4" s="184"/>
      <c r="S4" s="185"/>
    </row>
    <row r="5" spans="1:19" s="1" customFormat="1" ht="23.25" customHeight="1">
      <c r="A5" s="236" t="s">
        <v>57</v>
      </c>
      <c r="B5" s="228" t="s">
        <v>1</v>
      </c>
      <c r="C5" s="236" t="s">
        <v>75</v>
      </c>
      <c r="D5" s="34"/>
      <c r="E5" s="34"/>
      <c r="F5" s="34"/>
      <c r="G5" s="228" t="s">
        <v>41</v>
      </c>
      <c r="H5" s="228" t="s">
        <v>42</v>
      </c>
      <c r="I5" s="28"/>
      <c r="J5" s="28"/>
      <c r="K5" s="223" t="s">
        <v>43</v>
      </c>
      <c r="L5" s="223"/>
      <c r="M5" s="223"/>
      <c r="N5" s="223"/>
      <c r="O5" s="223"/>
      <c r="P5" s="223"/>
      <c r="Q5" s="223"/>
      <c r="R5" s="223"/>
      <c r="S5" s="239" t="s">
        <v>59</v>
      </c>
    </row>
    <row r="6" spans="1:19" s="2" customFormat="1" ht="90" customHeight="1">
      <c r="A6" s="237"/>
      <c r="B6" s="229"/>
      <c r="C6" s="229"/>
      <c r="D6" s="29" t="s">
        <v>40</v>
      </c>
      <c r="E6" s="29" t="s">
        <v>9</v>
      </c>
      <c r="F6" s="27" t="s">
        <v>10</v>
      </c>
      <c r="G6" s="229"/>
      <c r="H6" s="229"/>
      <c r="I6" s="27" t="s">
        <v>8</v>
      </c>
      <c r="J6" s="27" t="s">
        <v>72</v>
      </c>
      <c r="K6" s="242" t="s">
        <v>46</v>
      </c>
      <c r="L6" s="239" t="s">
        <v>68</v>
      </c>
      <c r="M6" s="231" t="s">
        <v>44</v>
      </c>
      <c r="N6" s="232"/>
      <c r="O6" s="231" t="s">
        <v>45</v>
      </c>
      <c r="P6" s="232"/>
      <c r="Q6" s="239" t="s">
        <v>58</v>
      </c>
      <c r="R6" s="239" t="s">
        <v>54</v>
      </c>
      <c r="S6" s="240"/>
    </row>
    <row r="7" spans="1:19" ht="23.25">
      <c r="A7" s="238"/>
      <c r="B7" s="230"/>
      <c r="C7" s="230"/>
      <c r="D7" s="30"/>
      <c r="E7" s="30"/>
      <c r="F7" s="30"/>
      <c r="G7" s="230"/>
      <c r="H7" s="230"/>
      <c r="I7" s="30"/>
      <c r="J7" s="30"/>
      <c r="K7" s="243"/>
      <c r="L7" s="244"/>
      <c r="M7" s="23" t="s">
        <v>60</v>
      </c>
      <c r="N7" s="23" t="s">
        <v>61</v>
      </c>
      <c r="O7" s="17" t="s">
        <v>60</v>
      </c>
      <c r="P7" s="17" t="s">
        <v>61</v>
      </c>
      <c r="Q7" s="244"/>
      <c r="R7" s="244"/>
      <c r="S7" s="241"/>
    </row>
    <row r="8" spans="1:19" s="14" customFormat="1" ht="23.25">
      <c r="A8" s="203" t="s">
        <v>28</v>
      </c>
      <c r="B8" s="203"/>
      <c r="C8" s="203"/>
      <c r="D8" s="167"/>
      <c r="E8" s="167"/>
      <c r="F8" s="167"/>
      <c r="G8" s="167"/>
      <c r="H8" s="167"/>
      <c r="I8" s="167"/>
      <c r="J8" s="167"/>
      <c r="K8" s="168"/>
      <c r="L8" s="169"/>
      <c r="M8" s="97"/>
      <c r="N8" s="97"/>
      <c r="O8" s="98"/>
      <c r="P8" s="98"/>
      <c r="Q8" s="169"/>
      <c r="R8" s="169"/>
      <c r="S8" s="170"/>
    </row>
    <row r="9" spans="1:19" s="39" customFormat="1" ht="112.5">
      <c r="A9" s="38">
        <v>1</v>
      </c>
      <c r="B9" s="147">
        <v>4813003</v>
      </c>
      <c r="C9" s="148" t="s">
        <v>145</v>
      </c>
      <c r="D9" s="151" t="s">
        <v>22</v>
      </c>
      <c r="E9" s="149" t="s">
        <v>146</v>
      </c>
      <c r="F9" s="141" t="s">
        <v>146</v>
      </c>
      <c r="G9" s="171" t="s">
        <v>23</v>
      </c>
      <c r="H9" s="149" t="s">
        <v>90</v>
      </c>
      <c r="I9" s="152" t="s">
        <v>91</v>
      </c>
      <c r="J9" s="38"/>
      <c r="K9" s="38"/>
      <c r="L9" s="38"/>
      <c r="M9" s="38"/>
      <c r="N9" s="38">
        <v>1</v>
      </c>
      <c r="O9" s="38"/>
      <c r="P9" s="38"/>
      <c r="Q9" s="38">
        <f>SUM(K9:P9)</f>
        <v>1</v>
      </c>
      <c r="R9" s="38"/>
      <c r="S9" s="38"/>
    </row>
    <row r="10" spans="1:19" s="174" customFormat="1" ht="27.75" customHeight="1">
      <c r="A10" s="233" t="s">
        <v>38</v>
      </c>
      <c r="B10" s="234"/>
      <c r="C10" s="234"/>
      <c r="D10" s="234"/>
      <c r="E10" s="234"/>
      <c r="F10" s="234"/>
      <c r="G10" s="234"/>
      <c r="H10" s="234"/>
      <c r="I10" s="235"/>
      <c r="J10" s="173"/>
      <c r="K10" s="175">
        <f aca="true" t="shared" si="0" ref="K10:S10">SUM(K9:K9)</f>
        <v>0</v>
      </c>
      <c r="L10" s="175">
        <f t="shared" si="0"/>
        <v>0</v>
      </c>
      <c r="M10" s="175">
        <f t="shared" si="0"/>
        <v>0</v>
      </c>
      <c r="N10" s="175">
        <f t="shared" si="0"/>
        <v>1</v>
      </c>
      <c r="O10" s="175">
        <f t="shared" si="0"/>
        <v>0</v>
      </c>
      <c r="P10" s="175">
        <f t="shared" si="0"/>
        <v>0</v>
      </c>
      <c r="Q10" s="175">
        <f t="shared" si="0"/>
        <v>1</v>
      </c>
      <c r="R10" s="175">
        <f t="shared" si="0"/>
        <v>0</v>
      </c>
      <c r="S10" s="175">
        <f t="shared" si="0"/>
        <v>0</v>
      </c>
    </row>
    <row r="11" spans="1:19" ht="23.25">
      <c r="A11" s="18" t="s">
        <v>79</v>
      </c>
      <c r="B11" s="24"/>
      <c r="C11" s="24"/>
      <c r="D11" s="24"/>
      <c r="E11" s="24"/>
      <c r="F11" s="24"/>
      <c r="G11" s="24"/>
      <c r="H11" s="25"/>
      <c r="I11" s="25"/>
      <c r="J11" s="25"/>
      <c r="K11" s="26"/>
      <c r="L11" s="26"/>
      <c r="M11" s="26"/>
      <c r="N11" s="245" t="s">
        <v>147</v>
      </c>
      <c r="O11" s="246"/>
      <c r="P11" s="246"/>
      <c r="Q11" s="246"/>
      <c r="R11" s="246"/>
      <c r="S11" s="247"/>
    </row>
    <row r="12" spans="1:19" ht="23.25">
      <c r="A12" s="43" t="s">
        <v>15</v>
      </c>
      <c r="B12" s="46"/>
      <c r="C12" s="46"/>
      <c r="D12" s="46"/>
      <c r="E12" s="46"/>
      <c r="F12" s="46"/>
      <c r="G12" s="46"/>
      <c r="H12" s="51"/>
      <c r="I12" s="51"/>
      <c r="J12" s="51"/>
      <c r="K12" s="52"/>
      <c r="L12" s="52"/>
      <c r="M12" s="52"/>
      <c r="N12" s="42"/>
      <c r="O12" s="31"/>
      <c r="P12" s="31"/>
      <c r="Q12" s="31"/>
      <c r="R12" s="31"/>
      <c r="S12" s="53"/>
    </row>
    <row r="13" spans="1:19" ht="23.25">
      <c r="A13" s="35" t="s">
        <v>16</v>
      </c>
      <c r="B13" s="47"/>
      <c r="C13" s="47"/>
      <c r="D13" s="47"/>
      <c r="E13" s="47"/>
      <c r="F13" s="47"/>
      <c r="G13" s="47"/>
      <c r="H13" s="48"/>
      <c r="I13" s="48"/>
      <c r="J13" s="48"/>
      <c r="K13" s="49"/>
      <c r="L13" s="49"/>
      <c r="M13" s="49"/>
      <c r="N13" s="45"/>
      <c r="O13" s="50"/>
      <c r="P13" s="50"/>
      <c r="Q13" s="50"/>
      <c r="R13" s="50"/>
      <c r="S13" s="54"/>
    </row>
    <row r="14" spans="1:19" ht="23.25">
      <c r="A14" s="35" t="s">
        <v>3</v>
      </c>
      <c r="B14" s="47"/>
      <c r="C14" s="47"/>
      <c r="D14" s="47"/>
      <c r="E14" s="47"/>
      <c r="F14" s="47"/>
      <c r="G14" s="47"/>
      <c r="H14" s="48"/>
      <c r="I14" s="48"/>
      <c r="J14" s="48"/>
      <c r="K14" s="49"/>
      <c r="L14" s="49"/>
      <c r="M14" s="49"/>
      <c r="N14" s="45"/>
      <c r="O14" s="50"/>
      <c r="P14" s="50"/>
      <c r="Q14" s="50"/>
      <c r="R14" s="50"/>
      <c r="S14" s="54"/>
    </row>
    <row r="15" spans="1:19" ht="23.25">
      <c r="A15" s="178" t="s">
        <v>17</v>
      </c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80"/>
    </row>
    <row r="16" spans="1:19" ht="23.25">
      <c r="A16" s="35" t="s">
        <v>6</v>
      </c>
      <c r="B16" s="47"/>
      <c r="C16" s="47"/>
      <c r="D16" s="47"/>
      <c r="E16" s="47"/>
      <c r="F16" s="47"/>
      <c r="G16" s="47"/>
      <c r="H16" s="48"/>
      <c r="I16" s="48"/>
      <c r="J16" s="48"/>
      <c r="K16" s="49"/>
      <c r="L16" s="49"/>
      <c r="M16" s="49"/>
      <c r="N16" s="45"/>
      <c r="O16" s="50"/>
      <c r="P16" s="50"/>
      <c r="Q16" s="50"/>
      <c r="R16" s="50"/>
      <c r="S16" s="54"/>
    </row>
    <row r="17" spans="1:19" ht="23.25">
      <c r="A17" s="44" t="s">
        <v>7</v>
      </c>
      <c r="B17" s="55"/>
      <c r="C17" s="55"/>
      <c r="D17" s="55"/>
      <c r="E17" s="55"/>
      <c r="F17" s="55"/>
      <c r="G17" s="55"/>
      <c r="H17" s="56"/>
      <c r="I17" s="56"/>
      <c r="J17" s="56"/>
      <c r="K17" s="57"/>
      <c r="L17" s="57"/>
      <c r="M17" s="57"/>
      <c r="N17" s="58"/>
      <c r="O17" s="59"/>
      <c r="P17" s="59"/>
      <c r="Q17" s="59"/>
      <c r="R17" s="59"/>
      <c r="S17" s="60"/>
    </row>
    <row r="18" spans="1:19" ht="23.25">
      <c r="A18" s="248" t="s">
        <v>55</v>
      </c>
      <c r="B18" s="248"/>
      <c r="C18" s="248"/>
      <c r="D18" s="6"/>
      <c r="E18" s="6"/>
      <c r="F18" s="6"/>
      <c r="M18" s="135" t="s">
        <v>56</v>
      </c>
      <c r="N18" s="135"/>
      <c r="O18" s="135"/>
      <c r="P18" s="135"/>
      <c r="Q18" s="135"/>
      <c r="R18" s="135"/>
      <c r="S18" s="135"/>
    </row>
    <row r="19" spans="1:19" ht="23.25">
      <c r="A19" s="249" t="s">
        <v>14</v>
      </c>
      <c r="B19" s="249"/>
      <c r="C19" s="249"/>
      <c r="M19" s="13"/>
      <c r="N19" s="13"/>
      <c r="O19" s="164" t="s">
        <v>20</v>
      </c>
      <c r="P19" s="164"/>
      <c r="Q19" s="164"/>
      <c r="R19" s="164"/>
      <c r="S19" s="164"/>
    </row>
    <row r="20" spans="13:19" ht="23.25">
      <c r="M20" s="164" t="s">
        <v>18</v>
      </c>
      <c r="N20" s="164"/>
      <c r="O20" s="164"/>
      <c r="P20" s="164"/>
      <c r="Q20" s="164"/>
      <c r="R20" s="164"/>
      <c r="S20" s="164"/>
    </row>
  </sheetData>
  <mergeCells count="26">
    <mergeCell ref="M20:S20"/>
    <mergeCell ref="N11:S11"/>
    <mergeCell ref="M18:S18"/>
    <mergeCell ref="O19:S19"/>
    <mergeCell ref="A15:S15"/>
    <mergeCell ref="A18:C18"/>
    <mergeCell ref="A19:C19"/>
    <mergeCell ref="S5:S7"/>
    <mergeCell ref="K6:K7"/>
    <mergeCell ref="L6:L7"/>
    <mergeCell ref="O6:P6"/>
    <mergeCell ref="Q6:Q7"/>
    <mergeCell ref="R6:R7"/>
    <mergeCell ref="H5:H7"/>
    <mergeCell ref="M6:N6"/>
    <mergeCell ref="K5:R5"/>
    <mergeCell ref="A10:I10"/>
    <mergeCell ref="A5:A7"/>
    <mergeCell ref="B5:B7"/>
    <mergeCell ref="C5:C7"/>
    <mergeCell ref="G5:G7"/>
    <mergeCell ref="A8:C8"/>
    <mergeCell ref="A1:N1"/>
    <mergeCell ref="O1:S1"/>
    <mergeCell ref="A3:R3"/>
    <mergeCell ref="M4:S4"/>
  </mergeCells>
  <printOptions/>
  <pageMargins left="0.6299212598425197" right="0.5511811023622047" top="1.13" bottom="0.61" header="0.5118110236220472" footer="0.31496062992125984"/>
  <pageSetup firstPageNumber="40" useFirstPageNumber="1" horizontalDpi="600" verticalDpi="600" orientation="landscape" paperSize="9" scale="68" r:id="rId1"/>
  <headerFooter alignWithMargins="0">
    <oddFooter>&amp;C&amp;"Angsana New,ธรรมดา"&amp;15หน้า 1-&amp;P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.th/~ngpanyar/graduates/show_grad_data_2546.php ข้อมูลการได้งานทำของบัณฑิตที่จบการศึกษาปีการศึกษา 2546</dc:title>
  <dc:subject/>
  <dc:creator>x</dc:creator>
  <cp:keywords/>
  <dc:description/>
  <cp:lastModifiedBy>Psiranee</cp:lastModifiedBy>
  <cp:lastPrinted>2008-02-26T03:02:44Z</cp:lastPrinted>
  <dcterms:created xsi:type="dcterms:W3CDTF">2004-03-02T03:34:17Z</dcterms:created>
  <dcterms:modified xsi:type="dcterms:W3CDTF">2008-03-11T07:20:11Z</dcterms:modified>
  <cp:category/>
  <cp:version/>
  <cp:contentType/>
  <cp:contentStatus/>
</cp:coreProperties>
</file>