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15" tabRatio="879" activeTab="1"/>
  </bookViews>
  <sheets>
    <sheet name="1.7.1 จำนวนบทความป.โท" sheetId="1" r:id="rId1"/>
    <sheet name="1.7.2 รายชื่อบทความป.โท" sheetId="2" r:id="rId2"/>
    <sheet name="1.8.1จน.บทความป.เอก" sheetId="3" r:id="rId3"/>
    <sheet name="1.8.2รายชิ่อบทความฯป.เอก " sheetId="4" r:id="rId4"/>
  </sheets>
  <definedNames>
    <definedName name="_xlnm._FilterDatabase" localSheetId="1" hidden="1">'1.7.2 รายชื่อบทความป.โท'!$A$5:$T$143</definedName>
    <definedName name="_xlnm._FilterDatabase" localSheetId="3" hidden="1">'1.8.2รายชิ่อบทความฯป.เอก '!$A$7:$S$54</definedName>
    <definedName name="CRITERIA" localSheetId="1">'1.7.2 รายชื่อบทความป.โท'!$C$3</definedName>
    <definedName name="_xlnm.Print_Area" localSheetId="0">'1.7.1 จำนวนบทความป.โท'!$A$1:$D$34</definedName>
    <definedName name="_xlnm.Print_Area" localSheetId="1">'1.7.2 รายชื่อบทความป.โท'!$A$1:$S$143</definedName>
    <definedName name="_xlnm.Print_Area" localSheetId="2">'1.8.1จน.บทความป.เอก'!$A$1:$D$33</definedName>
    <definedName name="_xlnm.Print_Area" localSheetId="3">'1.8.2รายชิ่อบทความฯป.เอก '!$A$1:$S$54</definedName>
    <definedName name="_xlnm.Print_Titles" localSheetId="1">'1.7.2 รายชื่อบทความป.โท'!$3:$5</definedName>
    <definedName name="วิเคราะห์การได้งานทำ">#REF!</definedName>
  </definedNames>
  <calcPr fullCalcOnLoad="1"/>
</workbook>
</file>

<file path=xl/sharedStrings.xml><?xml version="1.0" encoding="utf-8"?>
<sst xmlns="http://schemas.openxmlformats.org/spreadsheetml/2006/main" count="1209" uniqueCount="596">
  <si>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
                 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</si>
  <si>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รหัสนักศึกษา</t>
  </si>
  <si>
    <t>1.7 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</si>
  <si>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 xml:space="preserve">              3. การตีพิมพ์ในวารสารนับเมื่อกองบรรณาธิการวารสารนั้นตอบรับ</t>
  </si>
  <si>
    <t>ร้อยละของจำนวนบทความจากวิทยานิพนธ์ที่ตีพิมพ์ฯ : วิทยานิพนธ์ทั้งหมด</t>
  </si>
  <si>
    <t>อัตราส่วน</t>
  </si>
  <si>
    <t xml:space="preserve">              5. สิทธิบัตรนับวันที่ได้รับการจดฯ  รวมทั้งให้นับสิทธิบัตรที่ยังมีผลบังคับใช้ (จดสิทธิบัตรมาแล้วไม่เกิน 5 ปี)</t>
  </si>
  <si>
    <t xml:space="preserve">              6.  นับเฉพาะวิทยานิพนธ์ ไม่นับภาคนิพนธ์และสารนิพนธ์</t>
  </si>
  <si>
    <t>ชื่อเล่มที่  วัน/เดือน/ปี
ของวารสารที่ตีพิมพ์</t>
  </si>
  <si>
    <t>ชื่อบทความ</t>
  </si>
  <si>
    <t>บทความจากวิทยานิพนธ์เรื่อง</t>
  </si>
  <si>
    <t>1.8  ร้อยละของบทความจากวิทยานิพนธ์ปริญญาเอกที่ตีพิมพ์ เผยแพร่ต่อจำนวนวิทยานิพนธ์ปริญญาเอกทั้งหมด</t>
  </si>
  <si>
    <t xml:space="preserve">       1.8.1 จำนวนบทความจากวิทยานิพนธ์ของนักศึกษาปริญญาเอก</t>
  </si>
  <si>
    <t>F-Data-EQ 01-8-2 V.1:May-50  1/1</t>
  </si>
  <si>
    <t xml:space="preserve">                    O : ภาควิชา</t>
  </si>
  <si>
    <r>
      <t>นิยาม</t>
    </r>
    <r>
      <rPr>
        <sz val="16"/>
        <rFont val="Angsana New"/>
        <family val="1"/>
      </rPr>
      <t xml:space="preserve"> :  1.  ผลงานที่ตีพิมพ์เผยแพร่ และใช้ประโยชน์รวบรวมจากผลงานในปีการศึกษานั้นๆ</t>
    </r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</si>
  <si>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โดยควรนำเสนอผลการเผยแพร่ที่มีคุณภาพเชิงวิชาการมากที่สุด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</si>
  <si>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</si>
  <si>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ผู้ประสานงานข้อมูลคณะฯ : ศิราณี  พูลศิริ โทร.7086</t>
  </si>
  <si>
    <t xml:space="preserve">ผู้รับผิดชอบ  :  อริสา  ประสมพงศ์ </t>
  </si>
  <si>
    <t xml:space="preserve"> ผู้รับผิดชอบ  :  อริสา  ประสมพงศ์ </t>
  </si>
  <si>
    <r>
      <t>นิยาม</t>
    </r>
    <r>
      <rPr>
        <sz val="16"/>
        <rFont val="Angsana New"/>
        <family val="1"/>
      </rPr>
      <t xml:space="preserve"> :   1.  ผลงานที่ตีพิมพ์เผยแพร่ และใช้ประโยชน์รวบรวมจากผลงานในปีการศึกษานั้นๆ</t>
    </r>
  </si>
  <si>
    <t>-</t>
  </si>
  <si>
    <t xml:space="preserve">                      O : ภาควิชา</t>
  </si>
  <si>
    <t>ภาควิชาวิศวกรรมเหมืองแร่ฯ</t>
  </si>
  <si>
    <t>ภาควิชาวิศวกรรมอุตสาหการ</t>
  </si>
  <si>
    <t>รหัส
นักศึกษา</t>
  </si>
  <si>
    <t>รวมทั้งสิ้น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</si>
  <si>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                            วิชาการมากที่สุด</t>
  </si>
  <si>
    <t>รายการ</t>
  </si>
  <si>
    <t>รวม</t>
  </si>
  <si>
    <t>จำนวน</t>
  </si>
  <si>
    <t>สาขาวิชา</t>
  </si>
  <si>
    <t>ว/ด/ป ที่จบ</t>
  </si>
  <si>
    <t>แหล่งตีพิมพ์เผยแพร่</t>
  </si>
  <si>
    <t>ระดับของวารสาร/การประชุม</t>
  </si>
  <si>
    <t>ประชุมวิชาการระดับนานาชาติ</t>
  </si>
  <si>
    <t>ประชุมวิชาการระดับชาติ</t>
  </si>
  <si>
    <t>วารสารระดับนานาชาติ</t>
  </si>
  <si>
    <t xml:space="preserve">    1) ตีพิมพ์ในวารสารระดับนานาชาติ</t>
  </si>
  <si>
    <t xml:space="preserve">    2) ตีพิมพ์ในวารสารระดับประเทศ (ชาติ)</t>
  </si>
  <si>
    <t xml:space="preserve">        รวม</t>
  </si>
  <si>
    <t>O   จำนวนวิทยานิพนธ์ปริญญาโททั้งหมด</t>
  </si>
  <si>
    <t>O   จำนวนบทความที่ตีพิมพ์เผยแพร่</t>
  </si>
  <si>
    <t xml:space="preserve">         - Poster</t>
  </si>
  <si>
    <t xml:space="preserve">         - Oral</t>
  </si>
  <si>
    <t>การได้รับการจดสิทธิบัตร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</si>
  <si>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</si>
  <si>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</si>
  <si>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>ลำดับ
ที่</t>
  </si>
  <si>
    <t>รวมจำนวนการนำเสนอ</t>
  </si>
  <si>
    <t>จำนวนบทความ
ที่นำไปใช้ประโยชน์</t>
  </si>
  <si>
    <t>Poster</t>
  </si>
  <si>
    <t>Oral</t>
  </si>
  <si>
    <t>O   จำนวนบทความที่ยังไม่ได้ตีพิมพ์</t>
  </si>
  <si>
    <t>O   นำเสนอในที่ประชุมวิชาการ / สัมมนา</t>
  </si>
  <si>
    <t xml:space="preserve">    1)  ระดับนานาชาติ</t>
  </si>
  <si>
    <t>O  ได้รับการจดสิทธิบัตร</t>
  </si>
  <si>
    <t>O   จำนวนบทความจากวิทยานิพนธ์ที่นำไปใช้ประโยชน์</t>
  </si>
  <si>
    <t xml:space="preserve">    2) ระดับชาติ</t>
  </si>
  <si>
    <t>วารสารระดับประเทศ (ชาติ)</t>
  </si>
  <si>
    <t>: 1</t>
  </si>
  <si>
    <t xml:space="preserve">                   O : ภาควิชา</t>
  </si>
  <si>
    <t xml:space="preserve">       1.7.1 จำนวนบทความจากวิทยานิพนธ์ของนักศึกษาปริญญาโท</t>
  </si>
  <si>
    <t>เลขหน้า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</si>
  <si>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
                   มากที่สุด</t>
  </si>
  <si>
    <t>O   จำนวนวิทยานิพนธ์ปริญญาเอกทั้งหมด</t>
  </si>
  <si>
    <t>ชื่อนักศึกษา/
ผู้เขียน</t>
  </si>
  <si>
    <t>ภาควิชาวิศวกรรมเครื่องกล</t>
  </si>
  <si>
    <t>1.8.2 รายชื่อบทความจากวิทยานิพนธ์ของนักศึกษาปริญญาเอกที่ตีพิมพ์/เผยแพร่ ปีงบประมาณ 2551</t>
  </si>
  <si>
    <t>ภาควิชาวิศวกรรมโยธา</t>
  </si>
  <si>
    <t>โยธา</t>
  </si>
  <si>
    <t>15-17 ต.ค. 51</t>
  </si>
  <si>
    <t>การประชุมวิชาการเครือข่ายวิศวกรรมเครื่องกลแห่งประเทศไทย ครั้งที่ 22</t>
  </si>
  <si>
    <t>การศึกษาการนำของเสียจากโรงงานผลิตยางแท่งมาหมักปุ๋ย</t>
  </si>
  <si>
    <t>Standard Thai Rubber Factory Waste Reuse for Composting in Thailand</t>
  </si>
  <si>
    <t xml:space="preserve"> น.ส.ศิรินทรา วันดี</t>
  </si>
  <si>
    <t>นายมักตาร์  แวหะยี</t>
  </si>
  <si>
    <t>Mr.Lasman Parulian Purba</t>
  </si>
  <si>
    <t>เครื่องกล</t>
  </si>
  <si>
    <t>การใช้เจ๊ทหมุนควงในการเพิ่มอัตราการถ่ายเทความร้อนบนพื้นผิว</t>
  </si>
  <si>
    <t>การเพิ่มการถ่ายเทความร้อนบนพื้นผิวโดยใช้กลุ่มเจ็ทหมุนควงพุ่งชน</t>
  </si>
  <si>
    <t>Airflow and aerosol concentration in a Rubber Smoking Cooperative and improvement of ventilation</t>
  </si>
  <si>
    <t>CFD study of flow in a natural rubber sheet smoking-cooperative: Turbulence free convection airflow</t>
  </si>
  <si>
    <t>วัสดุ</t>
  </si>
  <si>
    <t>การประชุมวิชาการทางวิศวกรรมศาสตร์มหาวิทยาลัยสงขลานครินทร์ ครั้งที่ 6</t>
  </si>
  <si>
    <t>24 - 26 ต.ค. 51</t>
  </si>
  <si>
    <t xml:space="preserve"> น.ส.ฐาปนีย์ ศรีชุมพวง</t>
  </si>
  <si>
    <t>การผลิตวัสดุผสมเนื้ออะลูมิเนียมเสริมแรงด้วยเสนใยไททาเนียมคาร์ไบด์ที่ผลิตจากเส้นใยฝ้าย</t>
  </si>
  <si>
    <t>Biomorphic Synthesis of TiC Hollow Fibers from Cotton Fibers</t>
  </si>
  <si>
    <t>15 - 17 ต.ค. 51</t>
  </si>
  <si>
    <t>นายธนา ผ่องใส</t>
  </si>
  <si>
    <t>อุตสาหการและระบบ</t>
  </si>
  <si>
    <t xml:space="preserve">เปรียบเทียบ สมบัติเชิงกล ทางเคมี และทางโลหะวิทยา ของการพ่นพอกผิวงานด้วย WC (Tungsten Carbide) บนเหล็กกล้าไร้สนิม ด้วยกรรมวิธีการพ่นพอกด้วยความร้อนชนิด HVOF Thermal Spray และชนิด Wire Arc Thermal Spray </t>
  </si>
  <si>
    <t>ORBIT2008</t>
  </si>
  <si>
    <t>13 - 15 ต.ค. 51</t>
  </si>
  <si>
    <t>นายภาณุมาศ สุยบางดำ</t>
  </si>
  <si>
    <t>ผลของความแข็งตึงของสเตเตอร์ต่อคลื่นเคลื่อนที่ในมอเตอร์อัลตราโซนิกเชิงเส้นโค้ง</t>
  </si>
  <si>
    <t>MSAT V</t>
  </si>
  <si>
    <t>MSAT V วันที่ 18 -19 ต.ค. 51</t>
  </si>
  <si>
    <t>การประชุมเครือข่ายวิศวกรรมเครื่องกลแห่งประเทศไทย ครั้งที่ 22</t>
  </si>
  <si>
    <t>เปรียบเทียบสมบัติเชิงกล ทางเคมี และทางโลหะวิทยาของการพ่นพอกผิวงานด้วย WC-(Tungsten Carbide) บนเหล็กกล้าไร้สนิม</t>
  </si>
  <si>
    <t>มอเตอร์อัลตราโซนิกพลังงานต่ำสำหรับการเคลื่อนที่เชิงเส้น</t>
  </si>
  <si>
    <t>405-408</t>
  </si>
  <si>
    <t>145-149</t>
  </si>
  <si>
    <t>การศึกษาเปรียบเทียบระบบทำความสะอาดไบโอดีเซลแบบต่อเนื่อง</t>
  </si>
  <si>
    <t>ปริมาณการใช้น้ำในการทำความสะอาดไบโอดีเซลในแบบกะโดยการสเปรย์น้ำร่วมกับการผสมด้วยฟองอากาศ</t>
  </si>
  <si>
    <t>นายอโนทัย สุธีรยงประเสริฐ</t>
  </si>
  <si>
    <t>59-63</t>
  </si>
  <si>
    <t>การพัฒนาเครื่องตกตะกอนเชิงไฟฟ้าสถิตสำหรับการดักจับเข่าจากการเผาไหม้ไม้ฟืน</t>
  </si>
  <si>
    <t>เครื่องตกตะกอนเชิงไฟฟ้าสถิตสำหรับการดักจับเขม่าจากการเผาไหม้ไม้ฟืน</t>
  </si>
  <si>
    <t>นายชญาศักดิ์ รัตนโชติ</t>
  </si>
  <si>
    <t>48-52</t>
  </si>
  <si>
    <t>การกระจายของแก๊สคาร์บอนมอนออกไซด์จากรถยนต์ในลานจอดรถใต้ดินและการระบายอากาศที่เหมาะสม</t>
  </si>
  <si>
    <t>การกระจายของแก๊สคาร์บอนมอนออกไซด์จากรถยนต์ในลานจอดรถใต้ดิน : กรณีศึกษาโรงแรมลีการ์เดนส์พลาซ่า</t>
  </si>
  <si>
    <t>นายวสันต์ จีนธาดา</t>
  </si>
  <si>
    <t>รออนุมัติจบ</t>
  </si>
  <si>
    <t>เคมี</t>
  </si>
  <si>
    <t>20-21 ต.ค. 51</t>
  </si>
  <si>
    <t>การประชุมวิชาการวิศวกรรมเคมีและเคมีประยุกต์ครั้งที่ 18</t>
  </si>
  <si>
    <t>แนวทางการอบแห้งข้าวเปลือกชื้นโดยพลังงานความร้อนร่วมจากรังสีอินฟราเรดและพลังงานไฟฟ้า</t>
  </si>
  <si>
    <t>การอบแห้งข้าวกล้องชั้นบางโดยการใช้พลังงานความร้อนจากรังสีอินฟราเรดและพลังงานไฟฟ้า</t>
  </si>
  <si>
    <t>น.ส.เสาวณี คุณาภรณ์</t>
  </si>
  <si>
    <t>การกำจัดสารอินทรีย์ระเหยง่ายในอากาศเสียด้วยฟองก๊าซแอฟรอน (CGA) ร่วมกับปฏิกิริยาออกซิเดชัน</t>
  </si>
  <si>
    <t>การบำบัดอากาศเสียที่ปนเปื้อนสารอินทรีย์ระเหยง่ายด้วยฟองแก๊สแอฟรอน (CGA)</t>
  </si>
  <si>
    <t>น.ส.สุวิมล ยสราโม</t>
  </si>
  <si>
    <t>การใช้แบบจำลองเพื่อการออกแบบและประเมินต้นทุนของโรงงานผลิตไบโอดีเซลแบบต่อเนื่องโดยใช้ตัวเร่างปฏิกิริยาที่เป็นกรดไขมัน</t>
  </si>
  <si>
    <t>การใช้แบบจำลองเพื่อการออกแบบกระบวนการผลิตไบโอดีเซลจากส่วนกลั่นกรดไขมันปาล์ม</t>
  </si>
  <si>
    <t>น.ส.พิสมัย สว่างแผ้ม</t>
  </si>
  <si>
    <t>การศึกษาประสิทธิภาพการสกัดพรีไบโอติกส์จากเมล็ดขนุนด้วยกระการแบบต่อเนื่อง</t>
  </si>
  <si>
    <t>การศึกษาประสิทธิภาพการสกัดพรีไบโอติกส์จากเมล็ดขนุนด้วยกระบวนการแบบต่อเนื่อง</t>
  </si>
  <si>
    <t>นายวีระพงศ์ พรสมิทธิกุล</t>
  </si>
  <si>
    <t>การกระจายตัวของสารประกอบโพลีไซคลิกแอโรมาติกไฮโดรคาร์บอนระหว่างในน้ำใต้ดินและในเขม่า : เปรียบเทียบรัหว่างเม่าจากเชื้อเพลิงปิโตรเลียมและเชื้อเพลิงชีวมวล</t>
  </si>
  <si>
    <t>ไอโซเทอมการดูดซับของฟรุนดลิคช์ของสารแอนทราซีนและเบนโซ(เอ) ไพรีนระหว่างน้ำใต้ดินและเข่าเปรียบเทียบระหว่างเขม่าจากไม้ยางพาราและเขม่าดีเซล</t>
  </si>
  <si>
    <t>น.ส.นิ่มนวล มานพ</t>
  </si>
  <si>
    <t>การศึกษาการผลิตไดเอทิลอีเทอร์จากปฏิกิริยาดีไฮเดรชันโดยใช้กรดที่เหลือจากโรงงานผลิตไบโอดีเซลเป็นตัวเร่งปฏิกิริยา</t>
  </si>
  <si>
    <t>นายชัชวาล ชเลิศเพ็ชร์</t>
  </si>
  <si>
    <t>ปัจจัยของรังสีอินฟราเรดและอุณหภูมิลมร้อนต่อคุณภาพของกุ้งแห้ง</t>
  </si>
  <si>
    <t>Influences of Hot Air Temperature and Infrared Radiation on Drying Conditions</t>
  </si>
  <si>
    <t>น.ส.วรางคณา ณ พัทลุง</t>
  </si>
  <si>
    <t>ความเป็นไปได้ การใช้น้ำส้มควันไม้เป็นสารเติมเพื่อปรับปรุงคุณภาพและป้องกันเชื้อราในยางแผ่นและยางแท่ง</t>
  </si>
  <si>
    <t>ความเป็นไปได้การใช้ส้มควันไม้ยเป็นสารเติมเพื่อปรับปรุงคุณภาพในการผลิตยางแผ่น</t>
  </si>
  <si>
    <t>น.ส.น้ำทิพย์ รัตนวรรณ์</t>
  </si>
  <si>
    <t>การศึกษาจลนพลศาสตร์ปฏิกิริยาออกซิเดชันและการกำจัดไฮโดรเจนซัลไฟด์ด้วยโพแทสเซียมเปอร์แมงเนต</t>
  </si>
  <si>
    <t>Kinetics of the oxidation of Hydrogen sulfide by potassjum permanganate</t>
  </si>
  <si>
    <t>น.ส.ปัทมา อรุณราช</t>
  </si>
  <si>
    <t>ศึกษาศักยภาพวัสดุสำหรับเพอร์มีเอเบิลรีแอคทีฟแบริเออร์เพื่อบำบัดโลหะหนักปนเปื้อนในน้ำใต้ดิน</t>
  </si>
  <si>
    <t>การดูดซับไอออนของสังกะสีและตะกั่วจากสารละลายน้ำด้วยวัสดุดูดซับแบบเดี่ยวและแบบผสม</t>
  </si>
  <si>
    <t>น.ส.สุทธิสา ยาอีด</t>
  </si>
  <si>
    <t>ความเสถียรของอินทิเกรเตอร์แบบซิมเพล็กติกในการซิมุเลชันพลศาสตร์ระดับโมเลกุล</t>
  </si>
  <si>
    <t>Investigation of Symplectic Integrators in Molecular Dynamics Simulations of Simple Fluids</t>
  </si>
  <si>
    <t>นายปิติ ธรรมเวช</t>
  </si>
  <si>
    <t>ภาควิชาวิศวกรรมเคมี</t>
  </si>
  <si>
    <t>139-146</t>
  </si>
  <si>
    <t>6-7 พ.ย. 51</t>
  </si>
  <si>
    <t>การประชุมทางวิชาการ NCIT 2008 ครั้งที่ 2</t>
  </si>
  <si>
    <t>การศึกษากลไกการเชื่อมโยงข้อมูลทางการแพทย์แบบอัตโนมัติผ่นเครือข่ายอินเตอร์เน็ต</t>
  </si>
  <si>
    <t>การแปลงผันซอฟต์แวร์แบบจำลองสำหรับเว็บเซอร์วิส กรณีศึกษาการนำส่งสารสนเทศทางสาธารณสุข</t>
  </si>
  <si>
    <t>นายรัฐกร จิรสันติกุล</t>
  </si>
  <si>
    <t>นายธงชัย เครือผือ</t>
  </si>
  <si>
    <t>อิทธิพลของความเร็วในการเชื่อมและรูปแบบของหัวพินที่มีผลต่อสมบัติทางโลหะวิทยาและสมบัติทางกลในการเชื่ออะลูมิเนียมผสม A 356 ที่หล่อโดยเทคโนโลยีหล่อกึ่งของแข็งด้วยกรรมวิธีการเชื่อมเสียดทานแบบกวน</t>
  </si>
  <si>
    <t>อิทธิพลของความเร็วในการเชื่อมและรูปแบบของหัวพินที่มีผลต่อสมบัติทางโลหะวิทยาและสมบัติทางกลในการเชื่อมอะลูมิเนียมผสม A 356 ที่หล่อโดยเทคโนโลยีหล่อกึ่งของแข็งด้วยกรรมวิธีการเชื่อมเสียดทานแบบกวน</t>
  </si>
  <si>
    <t>การประชุมวิชาการข่ายงานวิศวกรรมอุตสาหการ ประจำปี พ.ศ.2551</t>
  </si>
  <si>
    <t>20-22 ต.ค. 51</t>
  </si>
  <si>
    <t>933-939</t>
  </si>
  <si>
    <t>นายโชคชัย เหมือนมาศ</t>
  </si>
  <si>
    <t>กระบวนการผลิตไบโอดีเซลจากน้ำมันปาล์มด้วยหอกลั่นแบบมีปฏิกิริยา</t>
  </si>
  <si>
    <t>การออกแบบระบบควบคุมในกระบวนการผลิตไบโอดีเซล</t>
  </si>
  <si>
    <t>น.ส.รัตนา แซ่หลี</t>
  </si>
  <si>
    <t>Hydrogen Sulfide Removal from Gas Stream suing Absorption and Oxidation by Iron (III) chelates in Packed Column</t>
  </si>
  <si>
    <t>The Removal of H2S in Biogas from Concentrated Latex Industry with Iron (III) chelate in Packed Column</t>
  </si>
  <si>
    <t>น.ส.จุฑารัตน์ ทะสะระ</t>
  </si>
  <si>
    <t>ปัจจัยของลักษณะเฉพาะทางไฟฟ้าและอุณหภูมิอบแห้งต่อคุณภาพข้าวและความสิ้นปลืองพลังงานจำเพาะ</t>
  </si>
  <si>
    <t>การอบแห้งที่เหมาะสมสำหรับอุตสาหกรรมผลิตยางแท่งเอสทีอาร์</t>
  </si>
  <si>
    <t>นายกิตติภูมิ ศุภลักษณ์ปัญญา</t>
  </si>
  <si>
    <t>TRANSESTERIFICATION OF ESTERIFIED CRUDE PALM OIL BY MICROWAVE WITH DRY WASHING BY BLEACHING EARTH</t>
  </si>
  <si>
    <t>Transesterification of Esterified Crude Palm Oil by Microwave with Dry washing by Bleaching Earth</t>
  </si>
  <si>
    <t>15th REGIONAL SYMPOSIUM ON CHEMICAL ENGINEERING IN CONJUNCTION WITH 22th SYMPOSIUM OF MALAYSIAN CHEMICAL ENGINEERS</t>
  </si>
  <si>
    <t>2-3 ธ.ค. 51</t>
  </si>
  <si>
    <t>703-708</t>
  </si>
  <si>
    <t>APPLICATION OF FERRIC SULFATELOADED ON ACTIVATED CARBON AS SOLID CATALYST FOR BIODIESEL PRODUCTION</t>
  </si>
  <si>
    <t>ตัวเร่งปฏิกิริยาน้ำส้มควันไม้และเฟอร์ริกซัลเฟตบนผงถ่านกัมมันต์สำหรับการผลิตไบโอดีเซล</t>
  </si>
  <si>
    <t>531-535</t>
  </si>
  <si>
    <t>น.ส.อัจฉรา สีม่วง</t>
  </si>
  <si>
    <t>น.ส.โชคดี มณีรัตน์</t>
  </si>
  <si>
    <t>ตัวเร่งปฏิกิริยาชนิดวิวิธพันธุ์สำหรับการผลิตไบโอดีเซลจากเอทานอล</t>
  </si>
  <si>
    <t>การผลิตไบโอดีเซลจากเอทานอลด้วยกรดซัลฟิวริกโหลดบนลูมินา</t>
  </si>
  <si>
    <t>การประยุกต์ใช้ดินฟอกในกระบวนการล้างไบโอดีเซล</t>
  </si>
  <si>
    <t>Application of Bleaching Earth on Biodiesel Washing Process</t>
  </si>
  <si>
    <t>Pure and Applied Chemistry International Conference (PACCON 2009)</t>
  </si>
  <si>
    <t>14-16 ม.ค. 52</t>
  </si>
  <si>
    <t>ปีงบประมาณ 2552</t>
  </si>
  <si>
    <t>1.7.2 รายชื่อบทความจากวิทยานิพนธ์ของนักศึกษาปริญญาโทที่ตีพิมพ์/เผยแพร่ ปีงบประมาณ 2552</t>
  </si>
  <si>
    <t xml:space="preserve"> ข้อมูลการดำเนินงานคณะวิศวกรรมศาสตร์  มหาวิทยาลัยสงขลานครินทร์  ปีงบประมาณ 2552           </t>
  </si>
  <si>
    <t>ข้อมูลการดำเนินงานคณะวิศวกรรมศาสตร์  มหาวิทยาลัยสงขลานครินทร์  ประจำปีงบประมาณ 2552</t>
  </si>
  <si>
    <t xml:space="preserve">            ข้อมูลการดำเนินงานคณะวิศวกรรมศาสตร์ มหาวิทยาลัยสงขลานครินทร์  ประจำปีงบประมาณ 2552</t>
  </si>
  <si>
    <t>ภาควิชาวิศวกรรมคอมพิวเตอร์</t>
  </si>
  <si>
    <t>นายปริญญ์  ศรเลิศล้ำวานิช</t>
  </si>
  <si>
    <t>คอมพิวเตอร์</t>
  </si>
  <si>
    <t>Route Optimization in Nested Mobile Networks Using Binding Update for Top-level MR</t>
  </si>
  <si>
    <t xml:space="preserve">การค้นหาเส้นทางที่เหมาะสมสำหรับเครือข่ายเคลื่อนที่ </t>
  </si>
  <si>
    <t xml:space="preserve">Asian Internet Engineering Conference (AINTEC 2008) </t>
  </si>
  <si>
    <t>18 - 20 พ.ย. 51</t>
  </si>
  <si>
    <t>Co-Composting of Rubber Waste with Sewage Sludge in Aerobic Reactor</t>
  </si>
  <si>
    <t>An International Perspective on Environmental and Water Resources</t>
  </si>
  <si>
    <t>5 - 7 ม.ค. 52</t>
  </si>
  <si>
    <t>Enhancement of co-composting performance for rubber waste with cellulytic microbial activator</t>
  </si>
  <si>
    <t>The 6th Regional Symposium on Infrastructure Development</t>
  </si>
  <si>
    <t>12-14 ม.ค. 52</t>
  </si>
  <si>
    <t>นายนิโอะ ปูซู</t>
  </si>
  <si>
    <t>การออกแบบและวิเคราะห์ต้นทุนในการควบแน่นเมทานอลจากไบโอดีเซลดิบ</t>
  </si>
  <si>
    <t>การออกแบบและสร้างชุดควบแน่นเมทานอลสำหรับระบบผลิตไบโอดีเซลชุมชน</t>
  </si>
  <si>
    <t>การประชุมเสนอผลงานวิจัยระดับบัณฑิตศึกษาแห่งชาติ (TheNational Graduate Research Conference)</t>
  </si>
  <si>
    <t>12-13 ก.พ. 52</t>
  </si>
  <si>
    <t>602-611</t>
  </si>
  <si>
    <t>ภาควิชาวิศวกรรมไฟฟ้า</t>
  </si>
  <si>
    <t>นายสากล จุลรัตน์</t>
  </si>
  <si>
    <t>นายอภิเดช บูรณวงศ์</t>
  </si>
  <si>
    <t>ไฟฟ้า</t>
  </si>
  <si>
    <t>Study of Setting Proper Light Source Intensity in Machine Vision Systems</t>
  </si>
  <si>
    <t>การพัฒนาระบบตรวจสอบด้วยภาพแบบเวลาจริงภายใต้สิ่งแวดล้อมทางแสงที่ถูกควบคุม</t>
  </si>
  <si>
    <t>Effects of Mobility on the Perfomance of Directed Diffusion Protocol</t>
  </si>
  <si>
    <t>ผลกระทบของวิธีการให้สัญญาณการแพร่กระจายสัญญาณวิทยุ และการเคลื่อนย้ายที่ของเซนเซอร์โหนดต่อสมรรถนะของไดเร็คเต็ดดิฟฟิวชัน</t>
  </si>
  <si>
    <t>การประชุมวิชาการทางวิศวกรรมไฟฟ้า ครั้งที่ 31</t>
  </si>
  <si>
    <t>31 th Electrical Engineering Conference (EECON31)</t>
  </si>
  <si>
    <t>29-31 ต.ค. 51</t>
  </si>
  <si>
    <t>1105-1108</t>
  </si>
  <si>
    <t>757-760</t>
  </si>
  <si>
    <t>Wave Propagations of Curvilinear Motors Driven by Partially Laminated Piezoelectric Actuators</t>
  </si>
  <si>
    <t>SMART MATERIALS AND STRUCTURES  ฉบับที่ 17</t>
  </si>
  <si>
    <t>ข้อมูล ณ วันที่   3 เม.ย. 52</t>
  </si>
  <si>
    <t>ข้อมูล ณ วันที่  3 เม.ย. 52</t>
  </si>
  <si>
    <t>The 2nd Thammasat University International Conference on Chemical, Environmental and Energy Engineering (TU ChEEE-2009)</t>
  </si>
  <si>
    <t>การประชุมวิชาการเครือข่ายพลังงานแห่งประเทศไทยครั้งที่ 5</t>
  </si>
  <si>
    <t>Effect of Drying Condition on Natural Block Rubber: Simulation and Experiments</t>
  </si>
  <si>
    <t>The Kinetics of Forced Convective Air-Drying of Standard Thai Rubber Typed-20 (STR20)</t>
  </si>
  <si>
    <t>3 - 4 มี.ค. 52</t>
  </si>
  <si>
    <t>185-191</t>
  </si>
  <si>
    <t>29 เม.ย.52 -1พ.ค. 52</t>
  </si>
  <si>
    <t>น.ส.อรภรณ์ บัวหลวง</t>
  </si>
  <si>
    <t>Drying Characterization of Infrared Radiation and Combined Hot Air-Infrared of Parboiled Rice</t>
  </si>
  <si>
    <t>การอบแห้งข้าวเปลือกด้วยกระแสพุ่งชน</t>
  </si>
  <si>
    <t>343-349</t>
  </si>
  <si>
    <t>A COMPARATIVE STUDY OF BIOGAS CLEANING BY VARIOUS OXIDANTS</t>
  </si>
  <si>
    <t>4th International Conference on Engineering Technologies
ICET 2009</t>
  </si>
  <si>
    <t>28 - 30 เม.ย. 52</t>
  </si>
  <si>
    <t>นายณรงค์ ชัยสงเคราะห์</t>
  </si>
  <si>
    <t>น.ส.นิรัติศัย รักมาก</t>
  </si>
  <si>
    <t>น.ส.รวมพร นิคม</t>
  </si>
  <si>
    <t>น.ส.ญาดา นิติภาวะชน</t>
  </si>
  <si>
    <t>การผลิตถ่านกัมมันต์จากเศษไม้ยางพาราด้วยการกระตุ้นทางเคมี</t>
  </si>
  <si>
    <t>การกำจัดก๊าซแอมโมเนียจากอากาศเสียโดยใช้ถ่านไม้และถ่านกัมมันต์ที่ผ่านการทำให้อิ่มตัวทางเคมี</t>
  </si>
  <si>
    <t>Synthesis of Fe/MgO Nano-Crystal Catalyst using Aqueous Solution Technique for Hydrogen Sulfide Removal</t>
  </si>
  <si>
    <t>การกำจัดไฮโดรเจนซัลไฟด์ในแก๊สชีวภาพโดยใช้ตัวเร่งปฏิกิริยาอนุภาคนาโนในกระบวนการออกซิเดชันเปียก</t>
  </si>
  <si>
    <t>การปรับปรุงคุณภาพของไบโอดีเซลโดยการทำปฏิกิริยาทรานส์เอสเตอริฟิเคชัน</t>
  </si>
  <si>
    <t>การผลิตเอทิลเอสเตอร์แบบต่อเนื่องจากน้ำมันปาล์มผ่านกรรมวิธี</t>
  </si>
  <si>
    <t>Biofiltration Using Peanut Shells or Palm Shells For Removal of Air Contaminated with Methanol or Toluene</t>
  </si>
  <si>
    <t>การบำบัดอากาศปนเปื้อนด้วยเมทานอลและโทลูอีนโดยการกรองชีวภาพ</t>
  </si>
  <si>
    <t>การประชุมวิชาการทางวิทยาศาสตร์ ม.อ. ครั้งที่7</t>
  </si>
  <si>
    <t>21-22 พ.ค. 52</t>
  </si>
  <si>
    <t>108-112</t>
  </si>
  <si>
    <t>99-102</t>
  </si>
  <si>
    <t>64-68</t>
  </si>
  <si>
    <t>74-77</t>
  </si>
  <si>
    <t>นายปัญญยศ ไชยกาฬ</t>
  </si>
  <si>
    <t>Integrating Fingerprint and Top-View Finger Image for Personal Verification</t>
  </si>
  <si>
    <t>การออกแบบชิปสำหรับระบบรู้จักจำลายนิ้วมือด้วยเอฟพีจีเอ</t>
  </si>
  <si>
    <t>157-160</t>
  </si>
  <si>
    <t>นายมาหามะสูไฮมี มะแซ</t>
  </si>
  <si>
    <t xml:space="preserve">EFFECT OF FIRING TEMPERATURE AND PARA RUBBER WOOD ASH ON THE QUARRY GRANITE WASTE ROOFING TILES BODY </t>
  </si>
  <si>
    <t>แม่พิมพ์เซรามิก/แก้วที่ทำความสะอาดตัวเองได้สำหรับผลิตภัณฑ์ยางแบบจุ่ม</t>
  </si>
  <si>
    <t>PSU-UNS 4th International Conference on Engineering Technologies (ICET 2009)</t>
  </si>
  <si>
    <t>28 - 29 เม.ย. 52</t>
  </si>
  <si>
    <t>นายพิทักษ์ บุญนุ่น</t>
  </si>
  <si>
    <t>Mid Term Load Forecasting of The Country Using Statistica Methodology : Case Study in Thailand</t>
  </si>
  <si>
    <t>การทำนวนรูปแบบใหม่สำหรับการพยากรณ์ความต้องการไฟฟ้าระยะปานกลางของประเทศไทย</t>
  </si>
  <si>
    <t>2009 International Conference on Applied Physics and Mathematics (ICAPM 2009)</t>
  </si>
  <si>
    <t>15-17 พ.ค. 52</t>
  </si>
  <si>
    <t>924-928</t>
  </si>
  <si>
    <t>นายอังกูร ภิญโญมารค</t>
  </si>
  <si>
    <t>Evaluation of Wavelet Function Based on Robust EMG Feature Extraction</t>
  </si>
  <si>
    <t>การจดจำรูปแบบสัญญาณไฟฟ้ากล้ามเนื้อสำหรับระบบควบคุมที่ใช้สัญญาณไฟฟ้ากล้ามเนื้อหลายฟังก์ชัน</t>
  </si>
  <si>
    <t>21-22 พ.ค. 2552</t>
  </si>
  <si>
    <t>EMG FEATURE EXTRACTION FOR TOLERANCE OF 50 HZ INTERFERENCE,</t>
  </si>
  <si>
    <t>Evaluation of Mother Wavelet Based on Robust EMG Feature Extraction Using Wavelet Packet Transform</t>
  </si>
  <si>
    <t>13 th International Annual Symposium on Computational Science and Engineering</t>
  </si>
  <si>
    <t>25 - 27 ก.พ. 52</t>
  </si>
  <si>
    <t>407-413</t>
  </si>
  <si>
    <t>A Noval EMG Feature Extraction for Tolerance of Interference</t>
  </si>
  <si>
    <t>333-339</t>
  </si>
  <si>
    <t>EMG feature extraction for tolerance of white Gaussian noise</t>
  </si>
  <si>
    <t>International Workshop and Symposium on Science and Technology 2008</t>
  </si>
  <si>
    <t>15 - 16 ธ.ค. 51</t>
  </si>
  <si>
    <t>178-183</t>
  </si>
  <si>
    <t>A Comparative Study of Wavelet Denoising for Multifunction Myoelectric Control</t>
  </si>
  <si>
    <t>2009 International Conference on Computer and Automation Engineering</t>
  </si>
  <si>
    <t>8 -10 ก.พ. 52</t>
  </si>
  <si>
    <t>21-25</t>
  </si>
  <si>
    <t>นางปฏิมากร จันทร์พริ้ม</t>
  </si>
  <si>
    <t>A preliminary study of fall detection for Thai elderly</t>
  </si>
  <si>
    <t>ระบบตรวจจับการล้มในผู้สูงอายุ</t>
  </si>
  <si>
    <t>231-234</t>
  </si>
  <si>
    <t>Evaluation of fall detection for the elderly on a variety of subject groups</t>
  </si>
  <si>
    <t>International Convention on Rehabilitation Engineering and Assistive Technology (i-CREATe 2009)</t>
  </si>
  <si>
    <t>23 - 25 พ.ค. 52</t>
  </si>
  <si>
    <t>นายยรรยง สุรัตน์</t>
  </si>
  <si>
    <t xml:space="preserve">Preliminary results of cell image segmentation using dynamic force </t>
  </si>
  <si>
    <t>การคัดแยกเซลล์มะเร็งโดยใช้การคำนวณหาแรงพลวัตกระทำต่อแผ่นผิวโค้งสถิต</t>
  </si>
  <si>
    <t>2009 ECTI International Conference (ECTI-CON 2009)</t>
  </si>
  <si>
    <t>7 - 8 พ.ค. 52</t>
  </si>
  <si>
    <t>1090-1093</t>
  </si>
  <si>
    <t xml:space="preserve">กรอบเวลาของข้อมูล: 1 ต.ค.51 - 31 ก.ค.52 </t>
  </si>
  <si>
    <t>น.ส.วรรณพิชญ์ จุลกัลป์</t>
  </si>
  <si>
    <t>Epoxidation of Soybean Oil and Jatropha Oil</t>
  </si>
  <si>
    <t>การศึกษาการสกัดพรีไบโอติกส์และสารประกอบฟีนอลิกจากเมล็ดขนุน</t>
  </si>
  <si>
    <t>Thammasart International Journal of Science and Technology ฉบับที่ 13</t>
  </si>
  <si>
    <t>การกำจัดไฮโดรเจนซัลไฟด์ โดยการดูดซึมและปฏิกิริยาออกซิเดชันกับโปแทสเซียมเปอร์แมงกาเนตในหอดูดซึมแบบแพค</t>
  </si>
  <si>
    <t>การศึกษาจลนพลศาสตร์ปฏิกิริยาออกซิเดชันและกำจัดไฮโดรเจนซัลไฟด์ด้วยโพแทสเซียมเปอร์แมงเนต</t>
  </si>
  <si>
    <t>113-119</t>
  </si>
  <si>
    <t>นายสุรศักดิ์ แป้นแก้ว</t>
  </si>
  <si>
    <t>การศึกษากระบวนการผลิตเอทานอลจากการหมักกลีเซอรอลดิบซึ่งเป็นผลพลอยได้จากกระบวนการผลิตปาล์มไบโอดีเซล</t>
  </si>
  <si>
    <t>การประชุมวิชาการเครือข่ายพลังงานแห่งประเทศไทย ครั้งที่ 5</t>
  </si>
  <si>
    <t>29 เม.ย. - 1 พ.ค. 52</t>
  </si>
  <si>
    <t>น.ส.อาริษา เรืองมี</t>
  </si>
  <si>
    <t>นายเกียรติฉัตร์ แกว่นกสิกรรม</t>
  </si>
  <si>
    <t>นายสุพจน์  นวลละออง</t>
  </si>
  <si>
    <t>การใช้ขี้เถ้าเป็นตัวกลางในการแยกเมล็ดในกับกะลาปาล์มน้ำมัน</t>
  </si>
  <si>
    <t>การใช้ขี้เถ้าเป็นตัวกลางในการแยกกะลากับเมล็ดในปาล์มน้ำมัน</t>
  </si>
  <si>
    <t>ชีวมวลทางเลือกใหม่สำหรับพลังงานทดแทนโดยเปลือกลูกยางและหญ้าแฝก</t>
  </si>
  <si>
    <t>Analysis of Parameters for Shrimp Drying</t>
  </si>
  <si>
    <t xml:space="preserve">ปัจจัยของแหล่งพลังงานความร้อนต่อการอบแห้งและการเปลี่ยนแหลงคุณภาพระหว่างการเก็บรักษาของกุ้งแห้ง </t>
  </si>
  <si>
    <t>EXTRACTION OF PREBIOTICS FROM AGRICULTURAL PLANTS,</t>
  </si>
  <si>
    <t>การสกัดสารพรีไบโอติกต์จากพืชเกษตร</t>
  </si>
  <si>
    <t xml:space="preserve">การประชุมวิชาการเครือข่ายพลังงานแห่งประเทศไทย ครั้งที่ 5 </t>
  </si>
  <si>
    <t>29 เม.ย. -1 พ.ค. 52</t>
  </si>
  <si>
    <t>29 เม.ย.-1 พ.ค. 52</t>
  </si>
  <si>
    <t>การผลติไดเอทิลอีเทอร์จากปฏิกิริยาดีไฮเดรชันโดยใช้กรดที่เหลือจากโรงงานผลิตไบโอดีเซลเป็นตัวเร่งปฏิกิริยา</t>
  </si>
  <si>
    <t>น.ส.ฐิติมน ชะดารัตน์</t>
  </si>
  <si>
    <t>การเตรียมกรดไขมันอิสระจากบ่อน้ำเสียโรงงานปาล์มเพื่อผลิตเมทิลเอสเตอร์</t>
  </si>
  <si>
    <t>การเตรียมกรดไขมันจากน้ำมันในบ่อน้ำเสียเพื่อเข้าสู่กระบวนการผลิตเมทิลเอสเตอร์อย่างต่อเนื่อง</t>
  </si>
  <si>
    <t>103-107</t>
  </si>
  <si>
    <t>นายนภจร  โยธาภักดิ์</t>
  </si>
  <si>
    <t>Specific Energy and Quality Aspect of Hot-Air and Infrared Drying of Parboiled Rice</t>
  </si>
  <si>
    <t>แนวทางการอบข้าวนึ่งด้วยพลังงานความร้อนร่วม</t>
  </si>
  <si>
    <t>นายธนาธิป ลิ่มนา</t>
  </si>
  <si>
    <t>นายกษิดิ์กฤษณ์ ดำเกลี้ยง</t>
  </si>
  <si>
    <t>นายวรุตม์ ขยัยกิจ</t>
  </si>
  <si>
    <t>น.ส.อมรรัตน์ ประสิทธิ์ศุภโรจน์</t>
  </si>
  <si>
    <t>นายวันประชา นวนสร้อย</t>
  </si>
  <si>
    <t>นายวีระพล สุขสมบูรณ์</t>
  </si>
  <si>
    <t>Low-cost Stereo Vision System for Supporting the Visually Impaired's Walk</t>
  </si>
  <si>
    <t>การประยุกต์ใช้สเตอริโอวิชันสำหรับผู้พิการทางสายตา</t>
  </si>
  <si>
    <t>i-CREATe 2009 3rd International Convention on Rehabilitation Engineering &amp; Assistive Technology</t>
  </si>
  <si>
    <t>The 6th International Joint Conference on Computer Science and Software Engineering (JCSSE 2009)</t>
  </si>
  <si>
    <t>Taverna Workflow and Supporting Services for Single Nucleotide Polymorphisms Analysis</t>
  </si>
  <si>
    <t>การพัฒนา Workflows และ Web Services ที่เหมาะสมในการแก้ไขปัญหางานวิจัยทางด้านเภสัชพันธุศาสตร์</t>
  </si>
  <si>
    <t>2009 International Conference on Information Management and Engineering (ICIME)</t>
  </si>
  <si>
    <t>Hardware/Software Co-design for Line Detection Algorithm on FPGA</t>
  </si>
  <si>
    <t>การออกแบบร่วมฮาร์ดแวร์/ซอฟต์แวร์สำหรับการประมวลผลหาเส้นตรงบนภาพด้วยเอฟพีจีเอ</t>
  </si>
  <si>
    <t>ECTI-Con 2009 6th</t>
  </si>
  <si>
    <t>Mulit-partition Goal-oriented Parallel Computer Job Scheduling</t>
  </si>
  <si>
    <t>ผลกระทบของระบบหลายพาร์ทิชันต่อการสเคจดูลงานแบบขนานโดยใช้เป้าหมายเป็นหลัก</t>
  </si>
  <si>
    <t>Redundant path Energy Aware Routing Protocol (RERP) for Wireless Sensor Networks</t>
  </si>
  <si>
    <t>โปรโตคอลการหาเส้นทางโดยพิจารณาการใช้พลังงานสำหรับเครือขายตรวจจับไร้สายที่มีเส้นทางสำรอง</t>
  </si>
  <si>
    <t>Road Obstacle Detectio by Stereovision in Real Intelligent Vehicle</t>
  </si>
  <si>
    <t>การประมวลผลภาพการเคลื่อนที่ของหุ่นยนต์คล้ายมนุษย์</t>
  </si>
  <si>
    <t>22-26 เม.ย. 52</t>
  </si>
  <si>
    <t>13-15 พ.ค. 52</t>
  </si>
  <si>
    <t>120-125</t>
  </si>
  <si>
    <t>6-9 พ.ค. 52</t>
  </si>
  <si>
    <t>604-606</t>
  </si>
  <si>
    <t>126-131</t>
  </si>
  <si>
    <t>สิ่งแวดล้อม</t>
  </si>
  <si>
    <t>น.ส.ศิรินทรา วันดี</t>
  </si>
  <si>
    <t>น.ส.นฤมล ทองมาก</t>
  </si>
  <si>
    <t>นายกมลนาวิน อินทนูจิตร</t>
  </si>
  <si>
    <t>นายเอนก สาวะอินทร์</t>
  </si>
  <si>
    <t>นายนิติ เหมพัฒน์</t>
  </si>
  <si>
    <t>น.ส.โรสนา กาซอ</t>
  </si>
  <si>
    <t>นายพงศ์ศักดิ์ ศุขมณี</t>
  </si>
  <si>
    <t>การเปรียบเทียบประสิทธิภาพการใช้สารเร่งในการหมักของเสียจากโรงงานผลิตยางแท่ง</t>
  </si>
  <si>
    <t>การนำของเสียจากโรงงานผลิตยางแท่งมาใช้ประโยชน์โดยการหมักปุ๋ยร่วมกับของเสียอินทรีย์</t>
  </si>
  <si>
    <t>การประชุมวิชาการสิ่งแวดล้อมแห่งประเทศ ครั้งที่ 8</t>
  </si>
  <si>
    <t>Filterability of latex serum and skim latex using lab scale plane organic membrane filtration : application to recovery valued compound and to concentrate lates particle</t>
  </si>
  <si>
    <t>การกรองด้วยเยื่อกรองแบบพันทางสำหรับการนำกลับมาใช้ประโยชน์ใหม่ของหางน้ำยาง</t>
  </si>
  <si>
    <t>7th International Conference on Membrane Science &amp; Technology</t>
  </si>
  <si>
    <t>ผลของสารลดแรงตึงผิวชนิดประจุลบต่อประสิทธิภาพการแยกเนื้อยางออกจากหางน้ำยางด้วยกระบวนการไมโครฟิลเตรชัน</t>
  </si>
  <si>
    <t>การเพิ่มประสิทธิภาพกระบวนการโคแอกกูเลชั้นในการกำจัดสารอินทรีย์ละลายน้ำในน้ำดิบประปาจากคลองอู่ตะเภา</t>
  </si>
  <si>
    <t>การกำจัดสารอินทรีย์กลุ่มชอบน้ำและไม่ชอบน้ำในน้ำดิบประปาจากคลองอู่ตะเภา</t>
  </si>
  <si>
    <t>การลดสารกลุ่มเทปโตฟานและฮิวมิคและฟลูวิคแอซิดในน้ำดิบประปาจากคลองอู่ตะเภาโดยการเพิ่มประสิทธิภาพการโคแอกกูเลชัน</t>
  </si>
  <si>
    <t>การทำลายเสถียรภาพและการลดอิมัลชันของน้ำเสียจากการผลิตไบโอดีเซลด้วยเกลืออะลูมิเนียม</t>
  </si>
  <si>
    <t>การกำจัดไขมันและน้ำมันออกจากน้ำเสียจากการผลิตไบโอดีเซ,ด้วยวิธีทางกายภาพและเคมี</t>
  </si>
  <si>
    <t>The Effect of pH on the Stability of Grease and Oil in Wastewater from Biodiesel Production Process</t>
  </si>
  <si>
    <t>The 10th Annual Conference of Thai Society of Agricultural Engineering “International Conference on Innovations in Agricultural, Food and Renewable Energy Productions for Mankind”</t>
  </si>
  <si>
    <t>การใช้ลังโฟมในการหมักมูลฝอยอินทรีย์ จากบ้านเรือนและใบไม้แห้ง</t>
  </si>
  <si>
    <t>รูปแบบถังหมักปุ๋ยสำหรับขยะอินทรีย์จากบ้านเรือน</t>
  </si>
  <si>
    <t>อัตราส่วนที่เหมาะสมของปุ๋ยหมักมูลฝอยอินทรีย์จากบ้านเรือนกับใบไม้แห้ง</t>
  </si>
  <si>
    <t>การจัดการน้ำเสียชุมชนในมหาวิทยาลัยสงขลานครินทร์ วิทยาเขตหาดใหญ่ และเทศบาลหาดใหญ่</t>
  </si>
  <si>
    <t>การศึกษาการจัดการน้ำเสียชุมชนในมหาวิทยาลัยสงขลานครินทร์ วิทยาเขตหาดใหญ่</t>
  </si>
  <si>
    <t>การวิเคราะห์พื้นสะพานพอลิเมอร์ชนิดน้ำหนักเบาเสริมกำลังด้วยเส้นใยโดยวิธีไฟไนท์อิลิเมนต์</t>
  </si>
  <si>
    <t>การวิเคราะห์พื้นสะพานโพลิเมอร์ชนิดน้ำหนักเบาเสริมกำลังเส้นใยโดยวิธีไฟไนท์อิลิเมนต์</t>
  </si>
  <si>
    <t>การประชุมวิชาการวิศวกรรมโยธาแห่งชาติ ครั้งที่ 14</t>
  </si>
  <si>
    <t>ลำดับขั้นการพัฒนาของพื้นสะพานประกอบพอลิเมอร์เสริมกำลังด้วยเส้นใย : การพัฒนา, การผลิต และการนำไปใช้งานในภาคสนาม</t>
  </si>
  <si>
    <t>344-348</t>
  </si>
  <si>
    <t>25-27 มี.ค. 52</t>
  </si>
  <si>
    <t>107-108</t>
  </si>
  <si>
    <t>12-15 พ.ค. 52</t>
  </si>
  <si>
    <t>1-8</t>
  </si>
  <si>
    <t>195-196</t>
  </si>
  <si>
    <t>67-68</t>
  </si>
  <si>
    <t>633-638</t>
  </si>
  <si>
    <t>141-142</t>
  </si>
  <si>
    <t>1 - 3 เม.ย. 52</t>
  </si>
  <si>
    <t>271-272</t>
  </si>
  <si>
    <t>349-352</t>
  </si>
  <si>
    <t>2093-2098</t>
  </si>
  <si>
    <t>1125-1130</t>
  </si>
  <si>
    <t>นายชัยเจริญ  มางัดสารเระ</t>
  </si>
  <si>
    <t>นายสุวัฒนา นิคม</t>
  </si>
  <si>
    <t>นายอรุณ  สุวรรณสุนทร</t>
  </si>
  <si>
    <t>นายอรุณ สุวรรณสุนทร</t>
  </si>
  <si>
    <t>นายเจริญพล อินขัน</t>
  </si>
  <si>
    <t>นายพรนรายณ์ บุญราศรี</t>
  </si>
  <si>
    <t>นายอรุณ ลูกจันทร์</t>
  </si>
  <si>
    <t>นายณรงค์  อุทัยรัตน์</t>
  </si>
  <si>
    <t>นายสารา เอียดเนียม</t>
  </si>
  <si>
    <t>การประเมินความเหมาะสมของดินบดอัดสำหรับชั้นกันซึมของสถานที่ฝังกลบ</t>
  </si>
  <si>
    <t>คุณลักษณะของสมบัติบางประการของวัสดุยิปซัมเทียมผสมเถ้าลอยไม้ยางพารา</t>
  </si>
  <si>
    <t>การพัฒนาและคุณลักษณะของคอนกรีตพรุนโดยใช้ของเสียจากอุตสาหกรรม</t>
  </si>
  <si>
    <t>อิทธิพลของสารเติมดินขาวแปรที่มีต่อสมบัติของคอนกรีตยิปซัมเทียม</t>
  </si>
  <si>
    <t>การปรับปรุงคุณสมบัติทางธรณีเทคนิคของดินเหนียวสงขลาด้วยเถ้าจากของเสียอุตสาหกรรมเกษตร</t>
  </si>
  <si>
    <t>พฤติกรรมทางกายภาพและเชิงกลของดินเหนียวอ่อนสงขลาผสมเถ้าแกลบและเถ้าไม้ยางพารา</t>
  </si>
  <si>
    <t>ผลกระทบของการผสมตัวปรับสภาพเถ้าแกลบและเถ้าไม้ยางพารามีต่อดินเหนียวสงขลาสำหรับวัสดุคันทาง</t>
  </si>
  <si>
    <t>ผลกระทบของเศษอิฐดินเผาบดที่มีต่อสมบัติของคอนกรีตมวลรวมจากหินบะซลต์เนื้อโพรงข่าย</t>
  </si>
  <si>
    <t>ผลกระทบของเศษอิฐดินเผาบดและอายุบ่มที่มีต่อคอนกรีตมวลรวมจากหินบะซอลต์เนื้อโพรงข่าย</t>
  </si>
  <si>
    <t>อิทธิพลของสมบัติทางกายภาพและทรงสัณฐานของมลรวมหินบะซอลต์เนื้อโพรข่ายที่มีต่อกำลังของคอนกรีตผสมรวมกับเศอิฐดินเผาบดละเอียด</t>
  </si>
  <si>
    <t>ผลกระทบของสถานะน้ำที่มีต่อกำลังของคอนกรีตมวลเบากะลาปาล์มน้ำมันผสมเถ้าแกลบ</t>
  </si>
  <si>
    <t>อิทธิพลของเภ้าใบปาล์มน้ำมันและเถ้าแกลบต่อสมบัติของคอนกรีตมวลรวมกะลาหาล์มน้ำมัน</t>
  </si>
  <si>
    <t>แบบจำลอง 3 มิติ การรุกล้ำของน้ำเค็มในแอ่งหาดใหญ่</t>
  </si>
  <si>
    <t>การศึกษาการรุกของน้ำเค็มในชั้นใต้ดินในแอ่งหาดใหญ่โดยใช้แบบจำลอง</t>
  </si>
  <si>
    <t>สมดุลน้ำใต้ดินและปริมาณน้ำปลอดภัยในแอ่งหาดใหญ่ จังหวัดสงขลา</t>
  </si>
  <si>
    <t>การปรับปรุงคุณสมบัติทางวิศวกรรมของวัสดุโครงสร้างทางเดิมด้วยโฟมแอสฟัสต์</t>
  </si>
  <si>
    <t>การปรับปรุงคุณสมบัติทางวิศวกรรมของวัสดุโครงสร้างทางเดิมด้วยโฟมแอสฟัลต์</t>
  </si>
  <si>
    <t>ผลของทราบต่อสมบัติทางวิศวกรรมของดินเหนียวอ่อน</t>
  </si>
  <si>
    <t>ผลกระทบของทรายต่อคุณสมบัติทางวิศวกรรมของดินเหนียวอ่อน</t>
  </si>
  <si>
    <t>103-108</t>
  </si>
  <si>
    <t>1793-1799</t>
  </si>
  <si>
    <t>33-38</t>
  </si>
  <si>
    <t>273-279</t>
  </si>
  <si>
    <t>21-26</t>
  </si>
  <si>
    <t>2213-2217</t>
  </si>
  <si>
    <t>15-20</t>
  </si>
  <si>
    <t>1693-1698</t>
  </si>
  <si>
    <t>1253-1259</t>
  </si>
  <si>
    <t>608-613</t>
  </si>
  <si>
    <t>57-62</t>
  </si>
  <si>
    <t>นายมักตาร์ แวหะยี</t>
  </si>
  <si>
    <t>การศึกษาพฤติกรรมการไหลของเจ็ทหมุนควงที่พุ่งชนผนังด้วยวิธิเชิงทัศน์</t>
  </si>
  <si>
    <t>590-595</t>
  </si>
  <si>
    <t>นายธีระวัฒน์ เพชรดี</t>
  </si>
  <si>
    <t>การศึกษาการนำล้อยางตันรถฟอร์คลิฟท์ใช้กับรถปิคอัพสำหรับวิ่งฝ่าตะปูเรือใบ</t>
  </si>
  <si>
    <t>พัฒนาล้อยางลมเสริมชั้นโฟมยาง</t>
  </si>
  <si>
    <t>596-600</t>
  </si>
  <si>
    <t>ปริมาณการใช้น้ำทำความสะอาดไบโอดีเซลแบบต่อเนื่องด้วยสเปรย์คอลัมน์</t>
  </si>
  <si>
    <t>339-343</t>
  </si>
  <si>
    <t>การออกแบบและสร้างชุดความควบแน่นเมทานอลสำหรับระบายผลิตไบโอดีเซลชุมชน</t>
  </si>
  <si>
    <t>584-589</t>
  </si>
  <si>
    <t>นายสุนทร รุ่งเรืองใบหยก</t>
  </si>
  <si>
    <t>นายชลิต พริ้มขจีพงศ์</t>
  </si>
  <si>
    <t>นายกิตติคุณ ทองพูล</t>
  </si>
  <si>
    <t>Mr.Huang Yun Fei</t>
  </si>
  <si>
    <t>นายศุภกร กตาธิการกุล</t>
  </si>
  <si>
    <t>Study of Control Light Source Intensity in Machine Vision Systems</t>
  </si>
  <si>
    <t>4th International Conference on Engineering Technologies-ICET2009</t>
  </si>
  <si>
    <t>การปรับปรุงวิธีจัดเรียงกลุ่มภาพโครโมโซมโดยใช้โครงข่ายประสาทเทียม</t>
  </si>
  <si>
    <t>การพัฒนาระบบการจัดกลุ่มภาพโครโมโซมด้วยคอมพิวเตอร์</t>
  </si>
  <si>
    <t>การตัดแยกภาพเซลล์มะเร็งเต้านมแบบอัตโนมัติโดยใช้ GLOBAL THRESHOLDING และ MORPHOLOGICAL OPERATIONS</t>
  </si>
  <si>
    <t>ระบบคอมพิวเตอร์ช่วยวิเคราะห์ภาพเซลล์มะเร็งเต้านม</t>
  </si>
  <si>
    <t>การหาระยะระหว่างเซ็นเซอร์โหนดที่มีการเคลื่อนที่ด้วยการเปรียบเทียบ RSSI จากกำลังส่งที่ต่างกัน</t>
  </si>
  <si>
    <t>การพัฒนาระบบตรวจหาจุดที่เกิดเหตุการณ์การคายประจุไฟฟ้าสถิตแบบไร้สายสำหรับสายงานการผลิตฮาร์ดดิสก์</t>
  </si>
  <si>
    <t xml:space="preserve">2009 International Conference on Embedded Systems and Intelligent Technology </t>
  </si>
  <si>
    <t>Performance Comparison between CSMA/CA and Polling Protocols for Wireless Robot Networks</t>
  </si>
  <si>
    <t>Development of Location Systems based on GPS for Mobile Sensor Nodes</t>
  </si>
  <si>
    <t>Development of a bioimpedance-based human machine interface for wheelchair control</t>
  </si>
  <si>
    <t>Development of a Bio-impedance-based Human Machine Imterface</t>
  </si>
  <si>
    <t>A novel design and development on bioimpedance-based wheelchair control</t>
  </si>
  <si>
    <t>การศึกษาหัววัดความจุไฟฟ้าแบบกึ่งทรงกระบอกเพื่อวัดระดับของของเหลว</t>
  </si>
  <si>
    <t>เซนเซอร์ความจุไฟฟ้าแบบกึ่งทรงกระบอกสำหรับการวัดระดับของเหลว</t>
  </si>
  <si>
    <t>28-30 พ.ค. 52</t>
  </si>
  <si>
    <t>235-240</t>
  </si>
  <si>
    <t>204-209</t>
  </si>
  <si>
    <t>11 - 13 ก.พ. 52</t>
  </si>
  <si>
    <t>328-333</t>
  </si>
  <si>
    <t>334-338</t>
  </si>
  <si>
    <t>1032-1035</t>
  </si>
  <si>
    <t>นายวิวัฒน์ บุญสูง</t>
  </si>
  <si>
    <t xml:space="preserve">การออกแบบวงจรดิจิตอลฟิลเตอร์แบงก์ โดยหลักการใช้ทรัพยากรดาต้าพาทร่วมกันแบบลำดับชั้นบน FPGAs </t>
  </si>
  <si>
    <t>การออกแบบวงจรดิจิตอลฟิลเตอร์แบงก์โดยหลักการใช้ทรัพยากรดาต้าพาทร่วมกับแบบลำดับชั้นบน FPGAs</t>
  </si>
  <si>
    <t>KKU RESEARCH JOURNAL ฉบับที่ 1</t>
  </si>
  <si>
    <t>1 ม.ค.- 31 มี.ค. 52</t>
  </si>
  <si>
    <t>75-88</t>
  </si>
  <si>
    <t>นายรอมฎอน บูระพา</t>
  </si>
  <si>
    <t>การพัฒนากระบวนการผลิตโลหะกึ่งของแข็งโดยการพ่นฟองแก๊สขณะแข็งตัวสำหรับอะลูมิเนียม</t>
  </si>
  <si>
    <t>การพัฒนาระบบผลิตโลหะกึ่งของแข็งโดยการพ่นฟองแก๊สขณะแข็งตัว</t>
  </si>
  <si>
    <t>เหมืองแร่ฯ</t>
  </si>
  <si>
    <t>549-554</t>
  </si>
  <si>
    <t>นายสราวุธ โกนสร้าง</t>
  </si>
  <si>
    <t>DESIGN AND DEVELOPMENT OF CENTRIFUGAL ATOMIZER FOR LEAD-FREE SOLDER POWDER PROCESSING</t>
  </si>
  <si>
    <t>การออกแบบและสร้างเครื่องผลิตผลโลหะด้วยวิธีอะตอมไมเซชันโดยอาศัยหลักการหมุนเหวี่ยงเพื่อใช้ผลิตผงโลหะบัดกรีไร้สารตะกั่ว</t>
  </si>
  <si>
    <t>The 4th International Conference on Engineering Technologies ICET 2009</t>
  </si>
  <si>
    <t>น.ส.เบญจพร  หนูคล้าย</t>
  </si>
  <si>
    <t>Electrical and Mechanical Properties of Ternary Rubber Composites for Electronic Sensors</t>
  </si>
  <si>
    <t>วัสดุผสมสามองค์ประกอบทำจากยางธรรมชาติและตัวเติมนาโนเป็นตัวตรวจรู้ทางอิเล็กทรอนิกส์</t>
  </si>
  <si>
    <t>Third International Conference Processing Materials for Properties. The Materials Processing, Technology Forum.</t>
  </si>
  <si>
    <t>7-10 ธ.ค. 51</t>
  </si>
  <si>
    <t>นายนิพนธ์  เด็นหมัด</t>
  </si>
  <si>
    <t>INFLUENCE OF COMPACTION PRESSURE ON THE MORPHOLOGY AND PHASE EVOLUTION OF POROUS NiTi ALLOY PREPARED BY SHS TECHNIQUE</t>
  </si>
  <si>
    <t>NiTi พรุนที่ผลิตด้วยวิธี SHS</t>
  </si>
  <si>
    <t xml:space="preserve">Songklanakarin Journal of Science and tecnology </t>
  </si>
  <si>
    <t>พ.ย. -  ธ.ค. 51</t>
  </si>
  <si>
    <t xml:space="preserve">MECHANICAL PROPERTIES OF POROUS NiTi ALLOY SYNTHESIZED BY SHS TECHNIQUE, </t>
  </si>
  <si>
    <t>Characteristics and compressive properties of porous NiTi alloy synthesized by SHS technique</t>
  </si>
  <si>
    <t xml:space="preserve">Materials Science and Engineering A </t>
  </si>
  <si>
    <t>นายณัฐวุฒิ  งามสุทธิ์</t>
  </si>
  <si>
    <t>นายโกศล  มุสิกรังศรี</t>
  </si>
  <si>
    <t>การศึกษาตัวแบบการขนส่งระบบโลจิสติกส์ขาเข้าของโรงงานอุตสาหกรรมแปรรูปไม้ยางพารา : กรณีศึกษา 5 จังหวัดภาคใต้</t>
  </si>
  <si>
    <t>การประชุมวิชาการข่ายงานวิศวกรรมอุตสาหการ</t>
  </si>
  <si>
    <t>การศึกษาโครงข่ายโลจิสติกส์ขาออกของอุตสาหกรรมไม้ยางพารา : กรณีศึกษา 5 จังหวัดภาคใต้</t>
  </si>
  <si>
    <t>174-175</t>
  </si>
  <si>
    <t>นายประชา  สังหาญ</t>
  </si>
  <si>
    <t>ออกแบบเครื่องผลติไคโตซานจากกระดองปลาหมึกเพื่อประยุกต์ใช้ในทางการแพทย์</t>
  </si>
  <si>
    <t>การออกแบบและพัฒนาเครื่องต้นแบบผลิตไคโตซานจากเปลือกกุ้งและกระดองปลาหมึกเพื่อประยุกต์ใช้ในทางการแพทย์</t>
  </si>
  <si>
    <t>98-99</t>
  </si>
  <si>
    <t>น.ส.พรรณวดี  ธีระกุลพิศุทธิ์</t>
  </si>
  <si>
    <t>นายอับดุล บินระหีม</t>
  </si>
  <si>
    <t>น.ส.พัชรินทร์  สรรเพชร</t>
  </si>
  <si>
    <t>นายยงยุทธ  ดุลยกุล</t>
  </si>
  <si>
    <t>น.ส.รุจิมาส บรรจงเกลี้ยง</t>
  </si>
  <si>
    <t>การสร้างตัวแบบห่วงโซ่อุปทานสำหรับอุตสาหกรรมกุ้งแช่เยือกแข็ก</t>
  </si>
  <si>
    <t>การสร้างแบบจำลองห่วงโซ่อุปทานสำหรับอุตสาหกรรมอาหาร</t>
  </si>
  <si>
    <t>การประชุมวิชาการสถิติประยุกต์ระดับชาติ ประจำปี 2552</t>
  </si>
  <si>
    <t>ศึกษาสมบัติทางโลหะวิทยา และทางกลของการเชื่อมอะลูมิเนียม A356 ซึ่งหล่อโดยเทคโนโลยี การหล่อกึ่งแข็ง ด้วยกรรมวิธีการเชื่อมเสียดทานแบบกวน</t>
  </si>
  <si>
    <t>ศึษาสมบัติทางโลหะวิทยา และทางกลของการเชื่อมอะลูมิเนียม A356 ซึ่งหล่อ โดยเทคโนโลยี การหล่อกึ่งแข็งด้วยกรรมวิธีการเชื่อมเสียดทานแบบกวน</t>
  </si>
  <si>
    <t>อิทธิพลทางความร้อน T6 ก่อนและหลังการเชื่อมต่อสมบัติทางกลอะลูมิเนียมหล่อกึ่งของแข็ง A356 โดยกรรมวิธีการเชื่อมเสียดทานแบบกวน</t>
  </si>
  <si>
    <t>การเพิ่มประสิทธิภาพการใช้น้ำของอุตสาหกรรมทูน่าทะเลกระป๋อง</t>
  </si>
  <si>
    <t>การเพิ่มประสิทธิภาพการใช้น้ำของอุตสาหกรรมทูน่ากระป๋อง</t>
  </si>
  <si>
    <t>การศึกษาโครงสร้างทางโลหะวิทยาและสมบัติทางกลของการเชื่อมเหล็กกล้าคาร์บอนด้วยกระแสเชื่อมและส่วนผสมของแก็สคลุมที่แตกต่างกันโดยกรรมวิธีการเชื่อมแม๊ก</t>
  </si>
  <si>
    <t>ศึกษาโครงสร้างทางโลหะวิทยาและสมบัติทางกลของการเชื่อมเหล็กกล้าคาร์บอน ด้วยกระแสเชื่อมและส่วนผสมของ แก๊สคลุมที่แตกต่างกัน โดยกรรมวิธีการเชื่อมแม๊ก</t>
  </si>
  <si>
    <t>การศึกษาต้นทุนคุณภาพด้านการเรียนการสอนสำหรับคณะวิศวกรรมศาสตร์</t>
  </si>
  <si>
    <t>การศึกษาต้นทุนคุณภาพด้านการเรียนการสอนสำหรับคณะวิศวกรรมศาสตร์มหาวิทยาลัยสงขลานครินทร์</t>
  </si>
  <si>
    <t>205-217</t>
  </si>
  <si>
    <t>516-520</t>
  </si>
  <si>
    <t>495-499</t>
  </si>
  <si>
    <t>หลักสูตรการจัดการเทคโนโลยีสารสนเทศ</t>
  </si>
  <si>
    <t>น.ส.วันทนีย์ สุขวนิช</t>
  </si>
  <si>
    <t>MIM</t>
  </si>
  <si>
    <t>การใช้ Sludge Cake Decantor เป็นสารตัวเดิมในผลิตภัณฑ์ยาง</t>
  </si>
  <si>
    <t>940-946</t>
  </si>
  <si>
    <t>นายชาตรี หอมเขียว</t>
  </si>
  <si>
    <t>การออกแบบและพัฒนาผลิตภัณฑ์โดยการใช้เทคนิคการแปลงหน้าที่ทางคุณภาพ : กรณีศึกษาโรงงานผลิตเฟอร์นิเจอร์</t>
  </si>
  <si>
    <t>การออกแบบและพัฒนาผลิตภัณฑ์ โดยการใช้เทคนิคการแปลงหน้าที่ทางคุณภาพ กรณีศึกษาโรงงานผลิตเฟอร์นิเจอร์</t>
  </si>
  <si>
    <t>การประชุมวิชาการการนำเสนอผลงานวิจัยระดับบัณฑิตศึกษา ครั้งที่ 2</t>
  </si>
  <si>
    <t>23-24 เม.ย. 52</t>
  </si>
  <si>
    <t>195-199</t>
  </si>
  <si>
    <t>MIT</t>
  </si>
  <si>
    <t>นายแวฮาซัน แวหะมะ</t>
  </si>
  <si>
    <t>น.ส.เปรมจิตร สุวรรรชาตรี</t>
  </si>
  <si>
    <t>นายแวซำซูดิน แวดอกอ</t>
  </si>
  <si>
    <t>นายอารี บุญธรรมโม</t>
  </si>
  <si>
    <t>การเพิ่มประสิทธภาพของดัชนีบิตแมปแบบกระจายด้วยเทคนิคการแบ่งกลุ่มข้อมูล</t>
  </si>
  <si>
    <t>การเพิ่มประสิทธิภาพของดัชนีบิตแมปแบบกระจาย ด้วยเทคนิคการแบ่งกลุ่มข้อมูล</t>
  </si>
  <si>
    <t>10  ปีวิชาการแม่ฟ้าหลวง</t>
  </si>
  <si>
    <t>ICCAE 2009</t>
  </si>
  <si>
    <t>การประยุกต์ใช้ระบบ SCADA เฝ้าระวังเครื่องคอมพิวเตอร์ในห้องปฏิบัติการ</t>
  </si>
  <si>
    <t>ระบบสารสนเทศภายในองค์กรห้างหุ้นส่วนสามัญเทคนิคคอมพิวเตอร์อิเล็กทรอนิกส์</t>
  </si>
  <si>
    <t>การแสดงผลมัลติมีเดียบนเครื่องที่ใช้ซอฟต์แวร์ควบคุมจากระยไกลในชั้นเรียน</t>
  </si>
  <si>
    <t>การจัดการสายธารข้อมูลในสิ่งแวดล้อมของระบบกระจายข้อมูลมัลติมีเดียแบบกลุ่ม</t>
  </si>
  <si>
    <t>แนวทางที่ยีดหยุ่นต่อการนำเนื้อหาเว็บ Joomla! ไปใช้กับอุปกรณ์สื่อสารเคลื่อนที่</t>
  </si>
  <si>
    <t>การศึกษาเทคโนโลยีเว็บบนอุปกรณ์สื่อสารเคลื่อนที่ไร้สายเพื่อสนับสนุนข้อมูลทางการศกึษา</t>
  </si>
  <si>
    <t>26-28 พ.ย. 51</t>
  </si>
  <si>
    <t>8-10 มี.ค. 52</t>
  </si>
  <si>
    <t>174-178</t>
  </si>
  <si>
    <t>161-165</t>
  </si>
  <si>
    <t>149-152</t>
  </si>
  <si>
    <t>153-156</t>
  </si>
  <si>
    <t>วันที่รายงานข้อมูล : 20 ก.ค. 52</t>
  </si>
  <si>
    <t>วันที่รายงานข้อมูล :  20 ก.ค. 52</t>
  </si>
  <si>
    <t>การประชุมวิชาการทางวิศวกรรมศาสตร์ ม.อ. ครั้งที่7</t>
  </si>
  <si>
    <t>Study on Diethyl Ether Produced from Dehydration Reaction of Acid Residue as Catalyst from Biodiesel Plant</t>
  </si>
  <si>
    <t>Enhancing the Depth Discontinuities by Pixel-to-Pixel  Algorithm Using MPI</t>
  </si>
  <si>
    <t>การออกแบบและพัฒนาวงจรหาขอบภาพด้วยภาษาระดับสูง Impulsec</t>
  </si>
  <si>
    <t>Using Data Clustering to Optimize Scatter Bitmap Index for Membership Queries</t>
  </si>
  <si>
    <t>การประเมินความเหมาะสมของชั้นกันซึมดินบอดอัด ของสถานที่ฝังกลบ</t>
  </si>
  <si>
    <r>
      <t>การกำจัด H</t>
    </r>
    <r>
      <rPr>
        <vertAlign val="subscript"/>
        <sz val="12"/>
        <rFont val="Angsana New"/>
        <family val="1"/>
      </rPr>
      <t>2</t>
    </r>
    <r>
      <rPr>
        <sz val="12"/>
        <rFont val="Angsana New"/>
        <family val="1"/>
      </rPr>
      <t>S ในแก๊สชีวภาพด้วยปฏิกิริยาออกซิเดชัน</t>
    </r>
  </si>
  <si>
    <t>น.ส.มณีชนก สถวรรณวงศ์</t>
  </si>
  <si>
    <t xml:space="preserve">กรอบเวลาของข้อมูล: 1 ต.ค.51 - 30 ก.ย.52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</si>
</sst>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_-* #,##0.0_-;\-* #,##0.0_-;_-* &quot;-&quot;??_-;_-@_-"/>
    <numFmt numFmtId="218" formatCode="[$-101041E]d\ mmm\ yy;@"/>
    <numFmt numFmtId="219" formatCode="mmm\-yyyy"/>
    <numFmt numFmtId="220" formatCode="d\-mmm\-ปป"/>
    <numFmt numFmtId="221" formatCode="[$-107041E]d\ mmm\ yy;@"/>
  </numFmts>
  <fonts count="22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8"/>
      <name val="Cordia New"/>
      <family val="0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AngsanaUPC"/>
      <family val="1"/>
    </font>
    <font>
      <sz val="12"/>
      <color indexed="10"/>
      <name val="Angsana New"/>
      <family val="1"/>
    </font>
    <font>
      <b/>
      <sz val="16"/>
      <color indexed="14"/>
      <name val="Angsana New"/>
      <family val="1"/>
    </font>
    <font>
      <sz val="16"/>
      <color indexed="14"/>
      <name val="Angsana New"/>
      <family val="1"/>
    </font>
    <font>
      <sz val="8"/>
      <name val="Tahoma"/>
      <family val="2"/>
    </font>
    <font>
      <sz val="14"/>
      <name val="Angsana New"/>
      <family val="1"/>
    </font>
    <font>
      <vertAlign val="subscript"/>
      <sz val="12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left"/>
    </xf>
    <xf numFmtId="9" fontId="2" fillId="2" borderId="3" xfId="21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203" fontId="1" fillId="2" borderId="1" xfId="0" applyNumberFormat="1" applyFont="1" applyFill="1" applyBorder="1" applyAlignment="1" quotePrefix="1">
      <alignment horizontal="center"/>
    </xf>
    <xf numFmtId="2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03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 quotePrefix="1">
      <alignment/>
    </xf>
    <xf numFmtId="0" fontId="8" fillId="0" borderId="10" xfId="0" applyFont="1" applyFill="1" applyBorder="1" applyAlignment="1" quotePrefix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4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4" xfId="0" applyFont="1" applyFill="1" applyBorder="1" applyAlignment="1" quotePrefix="1">
      <alignment/>
    </xf>
    <xf numFmtId="0" fontId="2" fillId="0" borderId="7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8" fillId="0" borderId="12" xfId="0" applyFont="1" applyFill="1" applyBorder="1" applyAlignment="1" quotePrefix="1">
      <alignment horizontal="right"/>
    </xf>
    <xf numFmtId="0" fontId="8" fillId="0" borderId="6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9" fontId="2" fillId="2" borderId="2" xfId="21" applyNumberFormat="1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1" fontId="1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 shrinkToFi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203" fontId="17" fillId="2" borderId="1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3" fontId="18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 shrinkToFit="1"/>
    </xf>
    <xf numFmtId="0" fontId="10" fillId="0" borderId="3" xfId="0" applyFont="1" applyFill="1" applyBorder="1" applyAlignment="1">
      <alignment horizontal="center" vertical="top" wrapText="1" shrinkToFit="1"/>
    </xf>
    <xf numFmtId="15" fontId="10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 wrapText="1" readingOrder="1"/>
    </xf>
    <xf numFmtId="0" fontId="10" fillId="0" borderId="0" xfId="0" applyFont="1" applyFill="1" applyAlignment="1">
      <alignment horizontal="center" vertical="top" wrapText="1" readingOrder="1"/>
    </xf>
    <xf numFmtId="0" fontId="10" fillId="0" borderId="3" xfId="0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/>
    </xf>
    <xf numFmtId="0" fontId="8" fillId="0" borderId="9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right"/>
    </xf>
    <xf numFmtId="0" fontId="1" fillId="0" borderId="13" xfId="0" applyFont="1" applyFill="1" applyBorder="1" applyAlignment="1">
      <alignment horizontal="center" vertical="center" textRotation="90"/>
    </xf>
    <xf numFmtId="218" fontId="10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 shrinkToFit="1"/>
    </xf>
    <xf numFmtId="0" fontId="10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>
      <alignment horizontal="center" vertical="top" wrapText="1"/>
    </xf>
    <xf numFmtId="218" fontId="10" fillId="4" borderId="3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 shrinkToFi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 vertical="center" textRotation="90" wrapText="1" shrinkToFi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top" wrapText="1"/>
    </xf>
    <xf numFmtId="205" fontId="10" fillId="4" borderId="3" xfId="0" applyNumberFormat="1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left" vertical="top"/>
    </xf>
    <xf numFmtId="0" fontId="20" fillId="0" borderId="3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vertical="top" wrapText="1"/>
    </xf>
    <xf numFmtId="49" fontId="10" fillId="4" borderId="13" xfId="0" applyNumberFormat="1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 shrinkToFit="1"/>
    </xf>
    <xf numFmtId="0" fontId="10" fillId="4" borderId="13" xfId="0" applyFont="1" applyFill="1" applyBorder="1" applyAlignment="1">
      <alignment horizontal="center" vertical="top"/>
    </xf>
    <xf numFmtId="0" fontId="10" fillId="4" borderId="3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/>
    </xf>
    <xf numFmtId="205" fontId="10" fillId="0" borderId="3" xfId="0" applyNumberFormat="1" applyFont="1" applyFill="1" applyBorder="1" applyAlignment="1">
      <alignment horizontal="center" vertical="top"/>
    </xf>
    <xf numFmtId="205" fontId="10" fillId="5" borderId="3" xfId="0" applyNumberFormat="1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vertical="top" wrapText="1"/>
    </xf>
    <xf numFmtId="15" fontId="10" fillId="0" borderId="3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 readingOrder="1"/>
    </xf>
    <xf numFmtId="0" fontId="10" fillId="4" borderId="3" xfId="0" applyFont="1" applyFill="1" applyBorder="1" applyAlignment="1">
      <alignment horizontal="center" vertical="top" wrapText="1" readingOrder="1"/>
    </xf>
    <xf numFmtId="221" fontId="10" fillId="4" borderId="3" xfId="0" applyNumberFormat="1" applyFont="1" applyFill="1" applyBorder="1" applyAlignment="1">
      <alignment horizontal="center" vertical="top" wrapText="1"/>
    </xf>
    <xf numFmtId="16" fontId="10" fillId="4" borderId="3" xfId="0" applyNumberFormat="1" applyFont="1" applyFill="1" applyBorder="1" applyAlignment="1">
      <alignment horizontal="center" vertical="top" wrapText="1"/>
    </xf>
    <xf numFmtId="17" fontId="10" fillId="4" borderId="3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/>
    </xf>
    <xf numFmtId="0" fontId="10" fillId="4" borderId="3" xfId="0" applyFont="1" applyFill="1" applyBorder="1" applyAlignment="1">
      <alignment vertical="top"/>
    </xf>
    <xf numFmtId="15" fontId="10" fillId="4" borderId="5" xfId="0" applyNumberFormat="1" applyFont="1" applyFill="1" applyBorder="1" applyAlignment="1">
      <alignment vertical="top"/>
    </xf>
    <xf numFmtId="15" fontId="10" fillId="4" borderId="0" xfId="0" applyNumberFormat="1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horizontal="left" vertical="top" wrapText="1"/>
    </xf>
    <xf numFmtId="15" fontId="10" fillId="4" borderId="3" xfId="0" applyNumberFormat="1" applyFont="1" applyFill="1" applyBorder="1" applyAlignment="1">
      <alignment horizontal="center" vertical="top" wrapText="1"/>
    </xf>
    <xf numFmtId="3" fontId="10" fillId="4" borderId="3" xfId="0" applyNumberFormat="1" applyFont="1" applyFill="1" applyBorder="1" applyAlignment="1">
      <alignment horizontal="center" vertical="top" wrapText="1"/>
    </xf>
    <xf numFmtId="205" fontId="10" fillId="4" borderId="3" xfId="0" applyNumberFormat="1" applyFont="1" applyFill="1" applyBorder="1" applyAlignment="1">
      <alignment horizontal="center" vertical="top" wrapText="1"/>
    </xf>
    <xf numFmtId="0" fontId="9" fillId="4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4" borderId="3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textRotation="90" wrapText="1" shrinkToFit="1"/>
    </xf>
    <xf numFmtId="0" fontId="1" fillId="0" borderId="15" xfId="0" applyFont="1" applyFill="1" applyBorder="1" applyAlignment="1">
      <alignment horizontal="center" vertical="center" textRotation="90" wrapText="1" shrinkToFi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5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D34"/>
  <sheetViews>
    <sheetView zoomScaleSheetLayoutView="100" workbookViewId="0" topLeftCell="A1">
      <selection activeCell="A7" sqref="A7"/>
    </sheetView>
  </sheetViews>
  <sheetFormatPr defaultColWidth="9.140625" defaultRowHeight="21.75"/>
  <cols>
    <col min="1" max="1" width="56.7109375" style="2" customWidth="1"/>
    <col min="2" max="2" width="23.8515625" style="2" customWidth="1"/>
    <col min="3" max="3" width="15.140625" style="2" customWidth="1"/>
    <col min="4" max="4" width="12.140625" style="2" customWidth="1"/>
    <col min="5" max="16384" width="9.140625" style="2" customWidth="1"/>
  </cols>
  <sheetData>
    <row r="1" spans="1:4" ht="30" customHeight="1">
      <c r="A1" s="224" t="s">
        <v>193</v>
      </c>
      <c r="B1" s="224"/>
      <c r="C1" s="224"/>
      <c r="D1" s="224"/>
    </row>
    <row r="2" spans="2:4" ht="26.25">
      <c r="B2" s="225"/>
      <c r="C2" s="225"/>
      <c r="D2" s="225"/>
    </row>
    <row r="3" spans="1:4" s="3" customFormat="1" ht="27.75" customHeight="1">
      <c r="A3" s="205" t="s">
        <v>2</v>
      </c>
      <c r="B3" s="206"/>
      <c r="C3" s="206"/>
      <c r="D3" s="207"/>
    </row>
    <row r="4" spans="1:4" s="3" customFormat="1" ht="26.25" customHeight="1">
      <c r="A4" s="208" t="s">
        <v>63</v>
      </c>
      <c r="B4" s="209"/>
      <c r="C4" s="209"/>
      <c r="D4" s="228"/>
    </row>
    <row r="5" spans="1:4" s="3" customFormat="1" ht="23.25" customHeight="1">
      <c r="A5" s="17" t="s">
        <v>191</v>
      </c>
      <c r="B5" s="203" t="s">
        <v>311</v>
      </c>
      <c r="C5" s="203"/>
      <c r="D5" s="204"/>
    </row>
    <row r="6" spans="1:4" s="4" customFormat="1" ht="23.25">
      <c r="A6" s="13" t="s">
        <v>29</v>
      </c>
      <c r="B6" s="29" t="s">
        <v>31</v>
      </c>
      <c r="C6" s="211" t="s">
        <v>5</v>
      </c>
      <c r="D6" s="212"/>
    </row>
    <row r="7" spans="1:4" ht="23.25">
      <c r="A7" s="31" t="s">
        <v>42</v>
      </c>
      <c r="B7" s="108"/>
      <c r="C7" s="107"/>
      <c r="D7" s="15"/>
    </row>
    <row r="8" spans="1:4" ht="23.25">
      <c r="A8" s="32" t="s">
        <v>43</v>
      </c>
      <c r="B8" s="33">
        <f>SUM(B9:B10)</f>
        <v>7</v>
      </c>
      <c r="C8" s="37"/>
      <c r="D8" s="15"/>
    </row>
    <row r="9" spans="1:4" ht="23.25">
      <c r="A9" s="34" t="s">
        <v>39</v>
      </c>
      <c r="B9" s="35">
        <f>'1.7.2 รายชื่อบทความป.โท'!K134</f>
        <v>5</v>
      </c>
      <c r="C9" s="38" t="e">
        <f>B9/B7</f>
        <v>#DIV/0!</v>
      </c>
      <c r="D9" s="15" t="s">
        <v>61</v>
      </c>
    </row>
    <row r="10" spans="1:4" ht="23.25">
      <c r="A10" s="34" t="s">
        <v>40</v>
      </c>
      <c r="B10" s="35">
        <f>'1.7.2 รายชื่อบทความป.โท'!L134</f>
        <v>2</v>
      </c>
      <c r="C10" s="38" t="e">
        <f>B10/B7</f>
        <v>#DIV/0!</v>
      </c>
      <c r="D10" s="15" t="s">
        <v>61</v>
      </c>
    </row>
    <row r="11" spans="1:4" ht="23.25">
      <c r="A11" s="32" t="s">
        <v>54</v>
      </c>
      <c r="B11" s="28" t="s">
        <v>22</v>
      </c>
      <c r="C11" s="39"/>
      <c r="D11" s="15"/>
    </row>
    <row r="12" spans="1:4" s="3" customFormat="1" ht="23.25">
      <c r="A12" s="34" t="s">
        <v>55</v>
      </c>
      <c r="B12" s="12">
        <f>SUM(B16,B20)</f>
        <v>105</v>
      </c>
      <c r="C12" s="39"/>
      <c r="D12" s="15"/>
    </row>
    <row r="13" spans="1:4" s="3" customFormat="1" ht="23.25">
      <c r="A13" s="34" t="s">
        <v>56</v>
      </c>
      <c r="B13" s="36"/>
      <c r="C13" s="38" t="e">
        <f>B16/B7</f>
        <v>#DIV/0!</v>
      </c>
      <c r="D13" s="15" t="s">
        <v>61</v>
      </c>
    </row>
    <row r="14" spans="1:4" s="3" customFormat="1" ht="23.25">
      <c r="A14" s="34" t="s">
        <v>44</v>
      </c>
      <c r="B14" s="35">
        <f>'1.7.2 รายชื่อบทความป.โท'!M134</f>
        <v>1</v>
      </c>
      <c r="C14" s="40"/>
      <c r="D14" s="49"/>
    </row>
    <row r="15" spans="1:4" s="3" customFormat="1" ht="23.25">
      <c r="A15" s="34" t="s">
        <v>45</v>
      </c>
      <c r="B15" s="36">
        <f>'1.7.2 รายชื่อบทความป.โท'!N134</f>
        <v>19</v>
      </c>
      <c r="C15" s="40"/>
      <c r="D15" s="49"/>
    </row>
    <row r="16" spans="1:4" s="3" customFormat="1" ht="23.25">
      <c r="A16" s="34" t="s">
        <v>41</v>
      </c>
      <c r="B16" s="35">
        <f>SUM(B14:B15)</f>
        <v>20</v>
      </c>
      <c r="C16" s="40"/>
      <c r="D16" s="49"/>
    </row>
    <row r="17" spans="1:4" s="3" customFormat="1" ht="23.25">
      <c r="A17" s="34" t="s">
        <v>59</v>
      </c>
      <c r="B17" s="35"/>
      <c r="C17" s="38" t="e">
        <f>B20/B7</f>
        <v>#DIV/0!</v>
      </c>
      <c r="D17" s="15" t="s">
        <v>61</v>
      </c>
    </row>
    <row r="18" spans="1:4" s="3" customFormat="1" ht="23.25">
      <c r="A18" s="34" t="s">
        <v>44</v>
      </c>
      <c r="B18" s="35">
        <f>'1.7.2 รายชื่อบทความป.โท'!O134</f>
        <v>1</v>
      </c>
      <c r="C18" s="41"/>
      <c r="D18" s="49"/>
    </row>
    <row r="19" spans="1:4" s="3" customFormat="1" ht="23.25">
      <c r="A19" s="34" t="s">
        <v>45</v>
      </c>
      <c r="B19" s="35">
        <f>'1.7.2 รายชื่อบทความป.โท'!P134</f>
        <v>84</v>
      </c>
      <c r="C19" s="41"/>
      <c r="D19" s="49"/>
    </row>
    <row r="20" spans="1:4" s="3" customFormat="1" ht="23.25">
      <c r="A20" s="34" t="s">
        <v>41</v>
      </c>
      <c r="B20" s="35">
        <f>SUM(B18:B19)</f>
        <v>85</v>
      </c>
      <c r="C20" s="41"/>
      <c r="D20" s="49"/>
    </row>
    <row r="21" spans="1:4" s="3" customFormat="1" ht="23.25">
      <c r="A21" s="34" t="s">
        <v>57</v>
      </c>
      <c r="B21" s="35" t="s">
        <v>22</v>
      </c>
      <c r="C21" s="38">
        <v>0</v>
      </c>
      <c r="D21" s="15" t="s">
        <v>61</v>
      </c>
    </row>
    <row r="22" spans="1:4" s="3" customFormat="1" ht="23.25">
      <c r="A22" s="34" t="s">
        <v>58</v>
      </c>
      <c r="B22" s="35" t="s">
        <v>22</v>
      </c>
      <c r="C22" s="42">
        <v>0</v>
      </c>
      <c r="D22" s="15" t="s">
        <v>61</v>
      </c>
    </row>
    <row r="23" spans="1:4" s="3" customFormat="1" ht="23.25">
      <c r="A23" s="229" t="s">
        <v>4</v>
      </c>
      <c r="B23" s="230"/>
      <c r="C23" s="43" t="e">
        <f>((B8+B12)/B7)*100</f>
        <v>#DIV/0!</v>
      </c>
      <c r="D23" s="30"/>
    </row>
    <row r="24" spans="1:4" ht="23.25">
      <c r="A24" s="11" t="s">
        <v>230</v>
      </c>
      <c r="B24" s="220" t="s">
        <v>585</v>
      </c>
      <c r="C24" s="220"/>
      <c r="D24" s="221"/>
    </row>
    <row r="25" spans="1:4" ht="23.25">
      <c r="A25" s="200" t="s">
        <v>15</v>
      </c>
      <c r="B25" s="201"/>
      <c r="C25" s="201"/>
      <c r="D25" s="202"/>
    </row>
    <row r="26" spans="1:4" ht="45" customHeight="1">
      <c r="A26" s="214" t="s">
        <v>28</v>
      </c>
      <c r="B26" s="226"/>
      <c r="C26" s="226"/>
      <c r="D26" s="227"/>
    </row>
    <row r="27" spans="1:4" ht="23.25">
      <c r="A27" s="222" t="s">
        <v>3</v>
      </c>
      <c r="B27" s="215"/>
      <c r="C27" s="215"/>
      <c r="D27" s="216"/>
    </row>
    <row r="28" spans="1:4" ht="48" customHeight="1">
      <c r="A28" s="214" t="s">
        <v>0</v>
      </c>
      <c r="B28" s="215"/>
      <c r="C28" s="215"/>
      <c r="D28" s="216"/>
    </row>
    <row r="29" spans="1:4" ht="23.25">
      <c r="A29" s="222" t="s">
        <v>6</v>
      </c>
      <c r="B29" s="215"/>
      <c r="C29" s="215"/>
      <c r="D29" s="216"/>
    </row>
    <row r="30" spans="1:4" ht="23.25">
      <c r="A30" s="217" t="s">
        <v>7</v>
      </c>
      <c r="B30" s="218"/>
      <c r="C30" s="218"/>
      <c r="D30" s="219"/>
    </row>
    <row r="31" spans="1:4" ht="23.25">
      <c r="A31" s="8" t="s">
        <v>47</v>
      </c>
      <c r="B31" s="1"/>
      <c r="C31" s="213" t="s">
        <v>48</v>
      </c>
      <c r="D31" s="213"/>
    </row>
    <row r="32" spans="1:4" ht="23.25">
      <c r="A32" s="8" t="s">
        <v>23</v>
      </c>
      <c r="B32" s="213" t="s">
        <v>19</v>
      </c>
      <c r="C32" s="213"/>
      <c r="D32" s="213"/>
    </row>
    <row r="33" spans="2:4" ht="23.25">
      <c r="B33" s="223" t="s">
        <v>18</v>
      </c>
      <c r="C33" s="223"/>
      <c r="D33" s="223"/>
    </row>
    <row r="34" spans="1:4" ht="23.25">
      <c r="A34" s="210"/>
      <c r="B34" s="210"/>
      <c r="C34" s="210"/>
      <c r="D34" s="210"/>
    </row>
  </sheetData>
  <mergeCells count="18">
    <mergeCell ref="A1:D1"/>
    <mergeCell ref="B2:D2"/>
    <mergeCell ref="A26:D26"/>
    <mergeCell ref="A25:D25"/>
    <mergeCell ref="B5:D5"/>
    <mergeCell ref="A3:D3"/>
    <mergeCell ref="A4:D4"/>
    <mergeCell ref="A23:B23"/>
    <mergeCell ref="A34:D34"/>
    <mergeCell ref="C6:D6"/>
    <mergeCell ref="C31:D31"/>
    <mergeCell ref="A28:D28"/>
    <mergeCell ref="A30:D30"/>
    <mergeCell ref="B24:D24"/>
    <mergeCell ref="A27:D27"/>
    <mergeCell ref="A29:D29"/>
    <mergeCell ref="B33:D33"/>
    <mergeCell ref="B32:D32"/>
  </mergeCells>
  <printOptions/>
  <pageMargins left="1.2" right="0.5511811023622047" top="0.7874015748031497" bottom="0.984251968503937" header="0.5118110236220472" footer="0.31496062992125984"/>
  <pageSetup horizontalDpi="600" verticalDpi="600" orientation="portrait" paperSize="9" scale="81" r:id="rId1"/>
  <headerFooter alignWithMargins="0">
    <oddFooter>&amp;Cหน้า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S143"/>
  <sheetViews>
    <sheetView tabSelected="1" view="pageBreakPreview" zoomScale="75" zoomScaleNormal="50" zoomScaleSheetLayoutView="75" workbookViewId="0" topLeftCell="A1">
      <pane ySplit="5" topLeftCell="BM64" activePane="bottomLeft" state="frozen"/>
      <selection pane="topLeft" activeCell="A1" sqref="A1"/>
      <selection pane="bottomLeft" activeCell="C64" sqref="C64"/>
    </sheetView>
  </sheetViews>
  <sheetFormatPr defaultColWidth="9.140625" defaultRowHeight="21.75"/>
  <cols>
    <col min="1" max="1" width="7.00390625" style="86" customWidth="1"/>
    <col min="2" max="2" width="12.140625" style="9" bestFit="1" customWidth="1"/>
    <col min="3" max="3" width="19.57421875" style="9" customWidth="1"/>
    <col min="4" max="4" width="9.7109375" style="9" customWidth="1"/>
    <col min="5" max="5" width="18.28125" style="9" customWidth="1"/>
    <col min="6" max="6" width="18.8515625" style="9" customWidth="1"/>
    <col min="7" max="7" width="10.57421875" style="9" customWidth="1"/>
    <col min="8" max="8" width="21.421875" style="9" customWidth="1"/>
    <col min="9" max="9" width="19.00390625" style="9" customWidth="1"/>
    <col min="10" max="10" width="9.00390625" style="9" customWidth="1"/>
    <col min="11" max="11" width="6.00390625" style="9" customWidth="1"/>
    <col min="12" max="12" width="7.28125" style="9" customWidth="1"/>
    <col min="13" max="13" width="6.7109375" style="9" customWidth="1"/>
    <col min="14" max="14" width="6.00390625" style="9" customWidth="1"/>
    <col min="15" max="15" width="6.8515625" style="86" customWidth="1"/>
    <col min="16" max="17" width="6.421875" style="86" customWidth="1"/>
    <col min="18" max="18" width="6.7109375" style="9" customWidth="1"/>
    <col min="19" max="19" width="8.57421875" style="9" customWidth="1"/>
    <col min="20" max="16384" width="9.140625" style="9" customWidth="1"/>
  </cols>
  <sheetData>
    <row r="1" spans="1:19" ht="26.25">
      <c r="A1" s="246" t="s">
        <v>192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50"/>
    </row>
    <row r="2" spans="1:19" ht="23.25">
      <c r="A2" s="51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38" t="s">
        <v>595</v>
      </c>
      <c r="N2" s="238"/>
      <c r="O2" s="238"/>
      <c r="P2" s="238"/>
      <c r="Q2" s="238"/>
      <c r="R2" s="238"/>
      <c r="S2" s="239"/>
    </row>
    <row r="3" spans="1:19" s="53" customFormat="1" ht="23.25" customHeight="1">
      <c r="A3" s="233" t="s">
        <v>49</v>
      </c>
      <c r="B3" s="233" t="s">
        <v>26</v>
      </c>
      <c r="C3" s="233" t="s">
        <v>67</v>
      </c>
      <c r="D3" s="250" t="s">
        <v>32</v>
      </c>
      <c r="E3" s="250" t="s">
        <v>9</v>
      </c>
      <c r="F3" s="233" t="s">
        <v>10</v>
      </c>
      <c r="G3" s="250" t="s">
        <v>33</v>
      </c>
      <c r="H3" s="250" t="s">
        <v>34</v>
      </c>
      <c r="I3" s="233" t="s">
        <v>8</v>
      </c>
      <c r="J3" s="233" t="s">
        <v>64</v>
      </c>
      <c r="K3" s="249" t="s">
        <v>35</v>
      </c>
      <c r="L3" s="249"/>
      <c r="M3" s="249"/>
      <c r="N3" s="249"/>
      <c r="O3" s="249"/>
      <c r="P3" s="249"/>
      <c r="Q3" s="249"/>
      <c r="R3" s="249"/>
      <c r="S3" s="242" t="s">
        <v>51</v>
      </c>
    </row>
    <row r="4" spans="1:19" s="54" customFormat="1" ht="90" customHeight="1">
      <c r="A4" s="234"/>
      <c r="B4" s="235"/>
      <c r="C4" s="235"/>
      <c r="D4" s="235"/>
      <c r="E4" s="235"/>
      <c r="F4" s="234"/>
      <c r="G4" s="235"/>
      <c r="H4" s="235"/>
      <c r="I4" s="234"/>
      <c r="J4" s="234"/>
      <c r="K4" s="240" t="s">
        <v>38</v>
      </c>
      <c r="L4" s="242" t="s">
        <v>60</v>
      </c>
      <c r="M4" s="244" t="s">
        <v>36</v>
      </c>
      <c r="N4" s="245"/>
      <c r="O4" s="244" t="s">
        <v>37</v>
      </c>
      <c r="P4" s="245"/>
      <c r="Q4" s="242" t="s">
        <v>50</v>
      </c>
      <c r="R4" s="242" t="s">
        <v>46</v>
      </c>
      <c r="S4" s="248"/>
    </row>
    <row r="5" spans="1:19" ht="23.25">
      <c r="A5" s="234"/>
      <c r="B5" s="235"/>
      <c r="C5" s="235"/>
      <c r="D5" s="235"/>
      <c r="E5" s="235"/>
      <c r="F5" s="234"/>
      <c r="G5" s="235"/>
      <c r="H5" s="235"/>
      <c r="I5" s="234"/>
      <c r="J5" s="234"/>
      <c r="K5" s="241"/>
      <c r="L5" s="243"/>
      <c r="M5" s="101" t="s">
        <v>52</v>
      </c>
      <c r="N5" s="101" t="s">
        <v>53</v>
      </c>
      <c r="O5" s="102" t="s">
        <v>52</v>
      </c>
      <c r="P5" s="102" t="s">
        <v>53</v>
      </c>
      <c r="Q5" s="243"/>
      <c r="R5" s="243"/>
      <c r="S5" s="248"/>
    </row>
    <row r="6" spans="1:19" s="91" customFormat="1" ht="21">
      <c r="A6" s="236" t="s">
        <v>215</v>
      </c>
      <c r="B6" s="236"/>
      <c r="C6" s="236"/>
      <c r="D6" s="20"/>
      <c r="E6" s="21"/>
      <c r="F6" s="22"/>
      <c r="G6" s="20"/>
      <c r="H6" s="21"/>
      <c r="I6" s="26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91" customFormat="1" ht="72">
      <c r="A7" s="168">
        <v>1</v>
      </c>
      <c r="B7" s="20">
        <v>5010120075</v>
      </c>
      <c r="C7" s="21" t="s">
        <v>216</v>
      </c>
      <c r="D7" s="20" t="s">
        <v>218</v>
      </c>
      <c r="E7" s="21" t="s">
        <v>219</v>
      </c>
      <c r="F7" s="22" t="s">
        <v>220</v>
      </c>
      <c r="G7" s="180" t="s">
        <v>22</v>
      </c>
      <c r="H7" s="21" t="s">
        <v>223</v>
      </c>
      <c r="I7" s="20" t="s">
        <v>225</v>
      </c>
      <c r="J7" s="171" t="s">
        <v>226</v>
      </c>
      <c r="K7" s="117"/>
      <c r="L7" s="20"/>
      <c r="M7" s="20"/>
      <c r="N7" s="20"/>
      <c r="O7" s="24"/>
      <c r="P7" s="24">
        <v>1</v>
      </c>
      <c r="Q7" s="20">
        <f>SUM(K7:P7)</f>
        <v>1</v>
      </c>
      <c r="R7" s="20"/>
      <c r="S7" s="20"/>
    </row>
    <row r="8" spans="1:19" s="91" customFormat="1" ht="108">
      <c r="A8" s="27">
        <v>2</v>
      </c>
      <c r="B8" s="20">
        <v>5010120120</v>
      </c>
      <c r="C8" s="21" t="s">
        <v>217</v>
      </c>
      <c r="D8" s="24" t="s">
        <v>218</v>
      </c>
      <c r="E8" s="21" t="s">
        <v>221</v>
      </c>
      <c r="F8" s="22" t="s">
        <v>222</v>
      </c>
      <c r="G8" s="180" t="s">
        <v>22</v>
      </c>
      <c r="H8" s="21" t="s">
        <v>224</v>
      </c>
      <c r="I8" s="20" t="s">
        <v>225</v>
      </c>
      <c r="J8" s="20" t="s">
        <v>227</v>
      </c>
      <c r="K8" s="171"/>
      <c r="L8" s="20"/>
      <c r="M8" s="20"/>
      <c r="N8" s="20"/>
      <c r="O8" s="24"/>
      <c r="P8" s="24">
        <v>1</v>
      </c>
      <c r="Q8" s="20">
        <f>SUM(K8:P8)</f>
        <v>1</v>
      </c>
      <c r="R8" s="20"/>
      <c r="S8" s="20"/>
    </row>
    <row r="9" spans="1:19" s="170" customFormat="1" ht="72">
      <c r="A9" s="178">
        <v>3</v>
      </c>
      <c r="B9" s="138">
        <v>5010120075</v>
      </c>
      <c r="C9" s="140" t="s">
        <v>216</v>
      </c>
      <c r="D9" s="137" t="s">
        <v>218</v>
      </c>
      <c r="E9" s="140" t="s">
        <v>472</v>
      </c>
      <c r="F9" s="147" t="s">
        <v>220</v>
      </c>
      <c r="G9" s="166" t="s">
        <v>116</v>
      </c>
      <c r="H9" s="140" t="s">
        <v>473</v>
      </c>
      <c r="I9" s="137" t="s">
        <v>488</v>
      </c>
      <c r="J9" s="137">
        <v>173</v>
      </c>
      <c r="K9" s="139"/>
      <c r="L9" s="138"/>
      <c r="M9" s="138"/>
      <c r="N9" s="138">
        <v>1</v>
      </c>
      <c r="O9" s="137"/>
      <c r="P9" s="137"/>
      <c r="Q9" s="138">
        <f>SUM(K9:P9)</f>
        <v>1</v>
      </c>
      <c r="R9" s="138"/>
      <c r="S9" s="138"/>
    </row>
    <row r="10" spans="1:19" s="170" customFormat="1" ht="54">
      <c r="A10" s="178">
        <v>4</v>
      </c>
      <c r="B10" s="138">
        <v>5010120078</v>
      </c>
      <c r="C10" s="140" t="s">
        <v>467</v>
      </c>
      <c r="D10" s="137" t="s">
        <v>218</v>
      </c>
      <c r="E10" s="140" t="s">
        <v>474</v>
      </c>
      <c r="F10" s="147" t="s">
        <v>475</v>
      </c>
      <c r="G10" s="138" t="s">
        <v>22</v>
      </c>
      <c r="H10" s="140" t="s">
        <v>587</v>
      </c>
      <c r="I10" s="138" t="s">
        <v>259</v>
      </c>
      <c r="J10" s="138" t="s">
        <v>489</v>
      </c>
      <c r="K10" s="138"/>
      <c r="L10" s="138"/>
      <c r="M10" s="138"/>
      <c r="N10" s="138"/>
      <c r="O10" s="138"/>
      <c r="P10" s="138">
        <v>1</v>
      </c>
      <c r="Q10" s="138">
        <f aca="true" t="shared" si="0" ref="Q10:Q18">SUM(K10:P10)</f>
        <v>1</v>
      </c>
      <c r="R10" s="138"/>
      <c r="S10" s="138"/>
    </row>
    <row r="11" spans="1:19" s="170" customFormat="1" ht="108">
      <c r="A11" s="178">
        <v>5</v>
      </c>
      <c r="B11" s="138">
        <v>5010120012</v>
      </c>
      <c r="C11" s="140" t="s">
        <v>468</v>
      </c>
      <c r="D11" s="137" t="s">
        <v>218</v>
      </c>
      <c r="E11" s="140" t="s">
        <v>476</v>
      </c>
      <c r="F11" s="147" t="s">
        <v>477</v>
      </c>
      <c r="G11" s="138" t="s">
        <v>22</v>
      </c>
      <c r="H11" s="140" t="s">
        <v>587</v>
      </c>
      <c r="I11" s="138" t="s">
        <v>259</v>
      </c>
      <c r="J11" s="138" t="s">
        <v>490</v>
      </c>
      <c r="K11" s="138"/>
      <c r="L11" s="138"/>
      <c r="M11" s="138"/>
      <c r="N11" s="138"/>
      <c r="O11" s="138"/>
      <c r="P11" s="138">
        <v>1</v>
      </c>
      <c r="Q11" s="138">
        <f t="shared" si="0"/>
        <v>1</v>
      </c>
      <c r="R11" s="138"/>
      <c r="S11" s="138"/>
    </row>
    <row r="12" spans="1:19" s="170" customFormat="1" ht="90">
      <c r="A12" s="178">
        <v>6</v>
      </c>
      <c r="B12" s="138">
        <v>5110120068</v>
      </c>
      <c r="C12" s="147" t="s">
        <v>469</v>
      </c>
      <c r="D12" s="137" t="s">
        <v>218</v>
      </c>
      <c r="E12" s="140" t="s">
        <v>478</v>
      </c>
      <c r="F12" s="147" t="s">
        <v>479</v>
      </c>
      <c r="G12" s="138" t="s">
        <v>22</v>
      </c>
      <c r="H12" s="140" t="s">
        <v>480</v>
      </c>
      <c r="I12" s="138" t="s">
        <v>491</v>
      </c>
      <c r="J12" s="138"/>
      <c r="K12" s="138"/>
      <c r="L12" s="138"/>
      <c r="M12" s="138"/>
      <c r="N12" s="138"/>
      <c r="O12" s="138"/>
      <c r="P12" s="138">
        <v>1</v>
      </c>
      <c r="Q12" s="138">
        <f t="shared" si="0"/>
        <v>1</v>
      </c>
      <c r="R12" s="138"/>
      <c r="S12" s="138"/>
    </row>
    <row r="13" spans="1:19" s="170" customFormat="1" ht="90">
      <c r="A13" s="178">
        <v>7</v>
      </c>
      <c r="B13" s="138">
        <v>5110120068</v>
      </c>
      <c r="C13" s="147" t="s">
        <v>469</v>
      </c>
      <c r="D13" s="137" t="s">
        <v>218</v>
      </c>
      <c r="E13" s="140" t="s">
        <v>481</v>
      </c>
      <c r="F13" s="147" t="s">
        <v>479</v>
      </c>
      <c r="G13" s="138" t="s">
        <v>22</v>
      </c>
      <c r="H13" s="140" t="s">
        <v>587</v>
      </c>
      <c r="I13" s="138" t="s">
        <v>259</v>
      </c>
      <c r="J13" s="138" t="s">
        <v>492</v>
      </c>
      <c r="K13" s="138"/>
      <c r="L13" s="138"/>
      <c r="M13" s="138"/>
      <c r="N13" s="138"/>
      <c r="O13" s="138"/>
      <c r="P13" s="138">
        <v>1</v>
      </c>
      <c r="Q13" s="138">
        <f t="shared" si="0"/>
        <v>1</v>
      </c>
      <c r="R13" s="138"/>
      <c r="S13" s="138"/>
    </row>
    <row r="14" spans="1:19" s="170" customFormat="1" ht="90">
      <c r="A14" s="178">
        <v>8</v>
      </c>
      <c r="B14" s="138">
        <v>5110120068</v>
      </c>
      <c r="C14" s="147" t="s">
        <v>469</v>
      </c>
      <c r="D14" s="137" t="s">
        <v>218</v>
      </c>
      <c r="E14" s="140" t="s">
        <v>482</v>
      </c>
      <c r="F14" s="147" t="s">
        <v>479</v>
      </c>
      <c r="G14" s="138" t="s">
        <v>22</v>
      </c>
      <c r="H14" s="140" t="s">
        <v>587</v>
      </c>
      <c r="I14" s="138" t="s">
        <v>259</v>
      </c>
      <c r="J14" s="138" t="s">
        <v>493</v>
      </c>
      <c r="K14" s="138"/>
      <c r="L14" s="138"/>
      <c r="M14" s="138"/>
      <c r="N14" s="138"/>
      <c r="O14" s="138"/>
      <c r="P14" s="138">
        <v>1</v>
      </c>
      <c r="Q14" s="138">
        <f t="shared" si="0"/>
        <v>1</v>
      </c>
      <c r="R14" s="138"/>
      <c r="S14" s="138"/>
    </row>
    <row r="15" spans="1:19" s="170" customFormat="1" ht="72">
      <c r="A15" s="178">
        <v>9</v>
      </c>
      <c r="B15" s="138">
        <v>5010120154</v>
      </c>
      <c r="C15" s="147" t="s">
        <v>470</v>
      </c>
      <c r="D15" s="137" t="s">
        <v>218</v>
      </c>
      <c r="E15" s="147" t="s">
        <v>483</v>
      </c>
      <c r="F15" s="147" t="s">
        <v>484</v>
      </c>
      <c r="G15" s="138" t="s">
        <v>22</v>
      </c>
      <c r="H15" s="140" t="s">
        <v>308</v>
      </c>
      <c r="I15" s="138" t="s">
        <v>309</v>
      </c>
      <c r="J15" s="138" t="s">
        <v>494</v>
      </c>
      <c r="K15" s="138"/>
      <c r="L15" s="138"/>
      <c r="M15" s="138"/>
      <c r="N15" s="138">
        <v>1</v>
      </c>
      <c r="O15" s="138"/>
      <c r="P15" s="138"/>
      <c r="Q15" s="138">
        <f t="shared" si="0"/>
        <v>1</v>
      </c>
      <c r="R15" s="138"/>
      <c r="S15" s="138"/>
    </row>
    <row r="16" spans="1:19" s="170" customFormat="1" ht="72">
      <c r="A16" s="178">
        <v>10</v>
      </c>
      <c r="B16" s="138">
        <v>5010120154</v>
      </c>
      <c r="C16" s="147" t="s">
        <v>470</v>
      </c>
      <c r="D16" s="137" t="s">
        <v>218</v>
      </c>
      <c r="E16" s="147" t="s">
        <v>485</v>
      </c>
      <c r="F16" s="147" t="s">
        <v>484</v>
      </c>
      <c r="G16" s="138" t="s">
        <v>22</v>
      </c>
      <c r="H16" s="140" t="s">
        <v>303</v>
      </c>
      <c r="I16" s="138" t="s">
        <v>304</v>
      </c>
      <c r="J16" s="138"/>
      <c r="K16" s="138"/>
      <c r="L16" s="138"/>
      <c r="M16" s="138"/>
      <c r="N16" s="138">
        <v>1</v>
      </c>
      <c r="O16" s="138"/>
      <c r="P16" s="138"/>
      <c r="Q16" s="138">
        <f t="shared" si="0"/>
        <v>1</v>
      </c>
      <c r="R16" s="138"/>
      <c r="S16" s="138"/>
    </row>
    <row r="17" spans="1:19" s="170" customFormat="1" ht="54">
      <c r="A17" s="178">
        <v>11</v>
      </c>
      <c r="B17" s="138">
        <v>5110120093</v>
      </c>
      <c r="C17" s="140" t="s">
        <v>471</v>
      </c>
      <c r="D17" s="137" t="s">
        <v>218</v>
      </c>
      <c r="E17" s="140" t="s">
        <v>486</v>
      </c>
      <c r="F17" s="147" t="s">
        <v>487</v>
      </c>
      <c r="G17" s="138" t="s">
        <v>22</v>
      </c>
      <c r="H17" s="140" t="s">
        <v>587</v>
      </c>
      <c r="I17" s="138" t="s">
        <v>259</v>
      </c>
      <c r="J17" s="138"/>
      <c r="K17" s="138"/>
      <c r="L17" s="138"/>
      <c r="M17" s="138"/>
      <c r="N17" s="138"/>
      <c r="O17" s="138"/>
      <c r="P17" s="138">
        <v>1</v>
      </c>
      <c r="Q17" s="138">
        <f t="shared" si="0"/>
        <v>1</v>
      </c>
      <c r="R17" s="138"/>
      <c r="S17" s="138"/>
    </row>
    <row r="18" spans="1:19" s="170" customFormat="1" ht="90">
      <c r="A18" s="178">
        <v>12</v>
      </c>
      <c r="B18" s="138">
        <v>4712069</v>
      </c>
      <c r="C18" s="147" t="s">
        <v>495</v>
      </c>
      <c r="D18" s="137" t="s">
        <v>218</v>
      </c>
      <c r="E18" s="140" t="s">
        <v>496</v>
      </c>
      <c r="F18" s="147" t="s">
        <v>497</v>
      </c>
      <c r="G18" s="166">
        <v>39609</v>
      </c>
      <c r="H18" s="140" t="s">
        <v>498</v>
      </c>
      <c r="I18" s="138" t="s">
        <v>499</v>
      </c>
      <c r="J18" s="138" t="s">
        <v>500</v>
      </c>
      <c r="K18" s="137"/>
      <c r="L18" s="138">
        <v>1</v>
      </c>
      <c r="M18" s="138"/>
      <c r="N18" s="138"/>
      <c r="O18" s="137"/>
      <c r="P18" s="137"/>
      <c r="Q18" s="138">
        <f t="shared" si="0"/>
        <v>1</v>
      </c>
      <c r="R18" s="138"/>
      <c r="S18" s="138"/>
    </row>
    <row r="19" spans="1:19" s="92" customFormat="1" ht="18">
      <c r="A19" s="231" t="s">
        <v>30</v>
      </c>
      <c r="B19" s="231"/>
      <c r="C19" s="231"/>
      <c r="D19" s="231"/>
      <c r="E19" s="231"/>
      <c r="F19" s="231"/>
      <c r="G19" s="231"/>
      <c r="H19" s="231"/>
      <c r="I19" s="231"/>
      <c r="J19" s="23"/>
      <c r="K19" s="23">
        <f>SUM(K7:K18)</f>
        <v>0</v>
      </c>
      <c r="L19" s="23">
        <f aca="true" t="shared" si="1" ref="L19:S19">SUM(L7:L18)</f>
        <v>1</v>
      </c>
      <c r="M19" s="23">
        <f t="shared" si="1"/>
        <v>0</v>
      </c>
      <c r="N19" s="23">
        <f t="shared" si="1"/>
        <v>3</v>
      </c>
      <c r="O19" s="23">
        <f t="shared" si="1"/>
        <v>0</v>
      </c>
      <c r="P19" s="23">
        <f t="shared" si="1"/>
        <v>8</v>
      </c>
      <c r="Q19" s="23">
        <f t="shared" si="1"/>
        <v>12</v>
      </c>
      <c r="R19" s="23">
        <f t="shared" si="1"/>
        <v>0</v>
      </c>
      <c r="S19" s="23">
        <f t="shared" si="1"/>
        <v>0</v>
      </c>
    </row>
    <row r="20" spans="1:19" s="91" customFormat="1" ht="21">
      <c r="A20" s="236" t="s">
        <v>68</v>
      </c>
      <c r="B20" s="236"/>
      <c r="C20" s="236"/>
      <c r="D20" s="20"/>
      <c r="E20" s="21"/>
      <c r="F20" s="22"/>
      <c r="G20" s="25"/>
      <c r="H20" s="21"/>
      <c r="I20" s="26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91" customFormat="1" ht="90">
      <c r="A21" s="27">
        <v>13</v>
      </c>
      <c r="B21" s="20">
        <v>4910120113</v>
      </c>
      <c r="C21" s="22" t="s">
        <v>78</v>
      </c>
      <c r="D21" s="24" t="s">
        <v>79</v>
      </c>
      <c r="E21" s="22" t="s">
        <v>83</v>
      </c>
      <c r="F21" s="119" t="s">
        <v>82</v>
      </c>
      <c r="G21" s="24" t="s">
        <v>22</v>
      </c>
      <c r="H21" s="22" t="s">
        <v>100</v>
      </c>
      <c r="I21" s="20" t="s">
        <v>90</v>
      </c>
      <c r="J21" s="20">
        <v>260</v>
      </c>
      <c r="K21" s="117"/>
      <c r="L21" s="20"/>
      <c r="M21" s="20"/>
      <c r="N21" s="20"/>
      <c r="O21" s="24"/>
      <c r="P21" s="24">
        <v>1</v>
      </c>
      <c r="Q21" s="20">
        <f aca="true" t="shared" si="2" ref="Q21:Q30">SUM(K21:P21)</f>
        <v>1</v>
      </c>
      <c r="R21" s="20"/>
      <c r="S21" s="20"/>
    </row>
    <row r="22" spans="1:19" s="91" customFormat="1" ht="54">
      <c r="A22" s="27">
        <v>14</v>
      </c>
      <c r="B22" s="120">
        <v>5010120058</v>
      </c>
      <c r="C22" s="22" t="s">
        <v>77</v>
      </c>
      <c r="D22" s="24" t="s">
        <v>79</v>
      </c>
      <c r="E22" s="22" t="s">
        <v>81</v>
      </c>
      <c r="F22" s="121" t="s">
        <v>80</v>
      </c>
      <c r="G22" s="181">
        <v>39960</v>
      </c>
      <c r="H22" s="22" t="s">
        <v>100</v>
      </c>
      <c r="I22" s="20" t="s">
        <v>90</v>
      </c>
      <c r="J22" s="20"/>
      <c r="K22" s="117"/>
      <c r="L22" s="20"/>
      <c r="M22" s="20"/>
      <c r="N22" s="20"/>
      <c r="O22" s="24"/>
      <c r="P22" s="24">
        <v>1</v>
      </c>
      <c r="Q22" s="20">
        <f t="shared" si="2"/>
        <v>1</v>
      </c>
      <c r="R22" s="20"/>
      <c r="S22" s="20"/>
    </row>
    <row r="23" spans="1:19" s="91" customFormat="1" ht="90">
      <c r="A23" s="27">
        <v>15</v>
      </c>
      <c r="B23" s="20">
        <v>5010120064</v>
      </c>
      <c r="C23" s="21" t="s">
        <v>115</v>
      </c>
      <c r="D23" s="24" t="s">
        <v>79</v>
      </c>
      <c r="E23" s="21" t="s">
        <v>114</v>
      </c>
      <c r="F23" s="121" t="s">
        <v>113</v>
      </c>
      <c r="G23" s="24" t="s">
        <v>22</v>
      </c>
      <c r="H23" s="21" t="s">
        <v>73</v>
      </c>
      <c r="I23" s="20" t="s">
        <v>72</v>
      </c>
      <c r="J23" s="20" t="s">
        <v>112</v>
      </c>
      <c r="K23" s="117"/>
      <c r="L23" s="20"/>
      <c r="M23" s="20"/>
      <c r="N23" s="20"/>
      <c r="O23" s="24"/>
      <c r="P23" s="24">
        <v>1</v>
      </c>
      <c r="Q23" s="20">
        <f t="shared" si="2"/>
        <v>1</v>
      </c>
      <c r="R23" s="20"/>
      <c r="S23" s="20"/>
    </row>
    <row r="24" spans="1:19" s="91" customFormat="1" ht="54">
      <c r="A24" s="27">
        <v>16</v>
      </c>
      <c r="B24" s="20">
        <v>5010120011</v>
      </c>
      <c r="C24" s="21" t="s">
        <v>111</v>
      </c>
      <c r="D24" s="24" t="s">
        <v>79</v>
      </c>
      <c r="E24" s="21" t="s">
        <v>110</v>
      </c>
      <c r="F24" s="121" t="s">
        <v>109</v>
      </c>
      <c r="G24" s="24" t="s">
        <v>22</v>
      </c>
      <c r="H24" s="21" t="s">
        <v>73</v>
      </c>
      <c r="I24" s="20" t="s">
        <v>72</v>
      </c>
      <c r="J24" s="20" t="s">
        <v>108</v>
      </c>
      <c r="K24" s="117"/>
      <c r="L24" s="20"/>
      <c r="M24" s="20"/>
      <c r="N24" s="20"/>
      <c r="O24" s="24"/>
      <c r="P24" s="24">
        <v>1</v>
      </c>
      <c r="Q24" s="20">
        <f t="shared" si="2"/>
        <v>1</v>
      </c>
      <c r="R24" s="20"/>
      <c r="S24" s="20"/>
    </row>
    <row r="25" spans="1:19" s="91" customFormat="1" ht="90">
      <c r="A25" s="27">
        <v>17</v>
      </c>
      <c r="B25" s="20">
        <v>4910120091</v>
      </c>
      <c r="C25" s="21" t="s">
        <v>107</v>
      </c>
      <c r="D25" s="24" t="s">
        <v>79</v>
      </c>
      <c r="E25" s="21" t="s">
        <v>106</v>
      </c>
      <c r="F25" s="121" t="s">
        <v>105</v>
      </c>
      <c r="G25" s="24" t="s">
        <v>22</v>
      </c>
      <c r="H25" s="21" t="s">
        <v>73</v>
      </c>
      <c r="I25" s="20" t="s">
        <v>72</v>
      </c>
      <c r="J25" s="20" t="s">
        <v>104</v>
      </c>
      <c r="K25" s="117"/>
      <c r="L25" s="20"/>
      <c r="M25" s="20"/>
      <c r="N25" s="20"/>
      <c r="O25" s="24"/>
      <c r="P25" s="24">
        <v>1</v>
      </c>
      <c r="Q25" s="20">
        <f t="shared" si="2"/>
        <v>1</v>
      </c>
      <c r="R25" s="20"/>
      <c r="S25" s="20"/>
    </row>
    <row r="26" spans="1:19" s="91" customFormat="1" ht="72">
      <c r="A26" s="27">
        <v>18</v>
      </c>
      <c r="B26" s="20">
        <v>5010120041</v>
      </c>
      <c r="C26" s="185" t="s">
        <v>209</v>
      </c>
      <c r="D26" s="24" t="s">
        <v>79</v>
      </c>
      <c r="E26" s="21" t="s">
        <v>210</v>
      </c>
      <c r="F26" s="186" t="s">
        <v>211</v>
      </c>
      <c r="G26" s="180" t="s">
        <v>22</v>
      </c>
      <c r="H26" s="21" t="s">
        <v>212</v>
      </c>
      <c r="I26" s="20" t="s">
        <v>213</v>
      </c>
      <c r="J26" s="20" t="s">
        <v>214</v>
      </c>
      <c r="K26" s="117"/>
      <c r="L26" s="20"/>
      <c r="M26" s="20"/>
      <c r="N26" s="20"/>
      <c r="O26" s="24"/>
      <c r="P26" s="24">
        <v>1</v>
      </c>
      <c r="Q26" s="20">
        <f t="shared" si="2"/>
        <v>1</v>
      </c>
      <c r="R26" s="20"/>
      <c r="S26" s="20"/>
    </row>
    <row r="27" spans="1:19" s="170" customFormat="1" ht="54">
      <c r="A27" s="178">
        <v>19</v>
      </c>
      <c r="B27" s="138">
        <v>5010120058</v>
      </c>
      <c r="C27" s="140" t="s">
        <v>456</v>
      </c>
      <c r="D27" s="137" t="s">
        <v>79</v>
      </c>
      <c r="E27" s="140" t="s">
        <v>457</v>
      </c>
      <c r="F27" s="141" t="s">
        <v>80</v>
      </c>
      <c r="G27" s="166">
        <v>39960</v>
      </c>
      <c r="H27" s="140" t="s">
        <v>587</v>
      </c>
      <c r="I27" s="138" t="s">
        <v>259</v>
      </c>
      <c r="J27" s="138" t="s">
        <v>458</v>
      </c>
      <c r="K27" s="138"/>
      <c r="L27" s="138"/>
      <c r="M27" s="138"/>
      <c r="N27" s="138"/>
      <c r="O27" s="138"/>
      <c r="P27" s="138">
        <v>1</v>
      </c>
      <c r="Q27" s="138">
        <f t="shared" si="2"/>
        <v>1</v>
      </c>
      <c r="R27" s="138"/>
      <c r="S27" s="138"/>
    </row>
    <row r="28" spans="1:19" s="170" customFormat="1" ht="54">
      <c r="A28" s="178">
        <v>20</v>
      </c>
      <c r="B28" s="138">
        <v>5110120020</v>
      </c>
      <c r="C28" s="140" t="s">
        <v>459</v>
      </c>
      <c r="D28" s="137" t="s">
        <v>79</v>
      </c>
      <c r="E28" s="140" t="s">
        <v>460</v>
      </c>
      <c r="F28" s="141" t="s">
        <v>461</v>
      </c>
      <c r="G28" s="138" t="s">
        <v>22</v>
      </c>
      <c r="H28" s="140" t="s">
        <v>587</v>
      </c>
      <c r="I28" s="138" t="s">
        <v>259</v>
      </c>
      <c r="J28" s="138" t="s">
        <v>462</v>
      </c>
      <c r="K28" s="138"/>
      <c r="L28" s="138"/>
      <c r="M28" s="138"/>
      <c r="N28" s="138"/>
      <c r="O28" s="138"/>
      <c r="P28" s="138">
        <v>1</v>
      </c>
      <c r="Q28" s="138">
        <f t="shared" si="2"/>
        <v>1</v>
      </c>
      <c r="R28" s="138"/>
      <c r="S28" s="138"/>
    </row>
    <row r="29" spans="1:19" s="170" customFormat="1" ht="72">
      <c r="A29" s="178">
        <v>21</v>
      </c>
      <c r="B29" s="138">
        <v>4910120091</v>
      </c>
      <c r="C29" s="140" t="s">
        <v>107</v>
      </c>
      <c r="D29" s="137" t="s">
        <v>79</v>
      </c>
      <c r="E29" s="140" t="s">
        <v>463</v>
      </c>
      <c r="F29" s="147" t="s">
        <v>398</v>
      </c>
      <c r="G29" s="166" t="s">
        <v>22</v>
      </c>
      <c r="H29" s="140" t="s">
        <v>587</v>
      </c>
      <c r="I29" s="138" t="s">
        <v>259</v>
      </c>
      <c r="J29" s="138" t="s">
        <v>464</v>
      </c>
      <c r="K29" s="138"/>
      <c r="L29" s="138"/>
      <c r="M29" s="138"/>
      <c r="N29" s="138"/>
      <c r="O29" s="138"/>
      <c r="P29" s="138">
        <v>1</v>
      </c>
      <c r="Q29" s="138">
        <f t="shared" si="2"/>
        <v>1</v>
      </c>
      <c r="R29" s="138"/>
      <c r="S29" s="138"/>
    </row>
    <row r="30" spans="1:19" s="170" customFormat="1" ht="72">
      <c r="A30" s="178">
        <v>22</v>
      </c>
      <c r="B30" s="138">
        <v>5010120041</v>
      </c>
      <c r="C30" s="140" t="s">
        <v>209</v>
      </c>
      <c r="D30" s="137" t="s">
        <v>79</v>
      </c>
      <c r="E30" s="140" t="s">
        <v>465</v>
      </c>
      <c r="F30" s="141" t="s">
        <v>211</v>
      </c>
      <c r="G30" s="138" t="s">
        <v>22</v>
      </c>
      <c r="H30" s="140" t="s">
        <v>587</v>
      </c>
      <c r="I30" s="138" t="s">
        <v>259</v>
      </c>
      <c r="J30" s="138" t="s">
        <v>466</v>
      </c>
      <c r="K30" s="138"/>
      <c r="L30" s="138"/>
      <c r="M30" s="138"/>
      <c r="N30" s="138"/>
      <c r="O30" s="138"/>
      <c r="P30" s="138">
        <v>1</v>
      </c>
      <c r="Q30" s="138">
        <f t="shared" si="2"/>
        <v>1</v>
      </c>
      <c r="R30" s="138"/>
      <c r="S30" s="138"/>
    </row>
    <row r="31" spans="1:19" s="91" customFormat="1" ht="18">
      <c r="A31" s="232" t="s">
        <v>30</v>
      </c>
      <c r="B31" s="232"/>
      <c r="C31" s="232"/>
      <c r="D31" s="232"/>
      <c r="E31" s="232"/>
      <c r="F31" s="232"/>
      <c r="G31" s="232"/>
      <c r="H31" s="232"/>
      <c r="I31" s="232"/>
      <c r="J31" s="20"/>
      <c r="K31" s="20">
        <f>SUM(K21:K30)</f>
        <v>0</v>
      </c>
      <c r="L31" s="20">
        <f aca="true" t="shared" si="3" ref="L31:S31">SUM(L21:L30)</f>
        <v>0</v>
      </c>
      <c r="M31" s="20">
        <f t="shared" si="3"/>
        <v>0</v>
      </c>
      <c r="N31" s="20">
        <f t="shared" si="3"/>
        <v>0</v>
      </c>
      <c r="O31" s="20">
        <f t="shared" si="3"/>
        <v>0</v>
      </c>
      <c r="P31" s="20">
        <f t="shared" si="3"/>
        <v>10</v>
      </c>
      <c r="Q31" s="20">
        <f t="shared" si="3"/>
        <v>10</v>
      </c>
      <c r="R31" s="20">
        <f t="shared" si="3"/>
        <v>0</v>
      </c>
      <c r="S31" s="20">
        <f t="shared" si="3"/>
        <v>0</v>
      </c>
    </row>
    <row r="32" spans="1:19" s="105" customFormat="1" ht="23.25">
      <c r="A32" s="257" t="s">
        <v>70</v>
      </c>
      <c r="B32" s="257"/>
      <c r="C32" s="257"/>
      <c r="D32" s="95"/>
      <c r="E32" s="95"/>
      <c r="F32" s="95"/>
      <c r="G32" s="95"/>
      <c r="H32" s="95"/>
      <c r="I32" s="95"/>
      <c r="J32" s="95"/>
      <c r="K32" s="96"/>
      <c r="L32" s="97"/>
      <c r="M32" s="98"/>
      <c r="N32" s="98"/>
      <c r="O32" s="99"/>
      <c r="P32" s="99"/>
      <c r="Q32" s="97"/>
      <c r="R32" s="97"/>
      <c r="S32" s="100"/>
    </row>
    <row r="33" spans="1:19" s="106" customFormat="1" ht="54">
      <c r="A33" s="27">
        <v>23</v>
      </c>
      <c r="B33" s="20">
        <v>5010120113</v>
      </c>
      <c r="C33" s="22" t="s">
        <v>76</v>
      </c>
      <c r="D33" s="24" t="s">
        <v>372</v>
      </c>
      <c r="E33" s="22" t="s">
        <v>75</v>
      </c>
      <c r="F33" s="22" t="s">
        <v>74</v>
      </c>
      <c r="G33" s="24" t="s">
        <v>22</v>
      </c>
      <c r="H33" s="22" t="s">
        <v>94</v>
      </c>
      <c r="I33" s="20" t="s">
        <v>95</v>
      </c>
      <c r="J33" s="122"/>
      <c r="K33" s="117"/>
      <c r="L33" s="20"/>
      <c r="M33" s="20">
        <v>1</v>
      </c>
      <c r="N33" s="20"/>
      <c r="O33" s="24"/>
      <c r="P33" s="24"/>
      <c r="Q33" s="94">
        <f>SUM(K33:P33)</f>
        <v>1</v>
      </c>
      <c r="R33" s="20"/>
      <c r="S33" s="94"/>
    </row>
    <row r="34" spans="1:19" s="106" customFormat="1" ht="54">
      <c r="A34" s="27">
        <v>24</v>
      </c>
      <c r="B34" s="20">
        <v>5010120113</v>
      </c>
      <c r="C34" s="22" t="s">
        <v>76</v>
      </c>
      <c r="D34" s="24" t="s">
        <v>372</v>
      </c>
      <c r="E34" s="21" t="s">
        <v>203</v>
      </c>
      <c r="F34" s="22" t="s">
        <v>74</v>
      </c>
      <c r="G34" s="180" t="s">
        <v>22</v>
      </c>
      <c r="H34" s="21" t="s">
        <v>204</v>
      </c>
      <c r="I34" s="20" t="s">
        <v>205</v>
      </c>
      <c r="J34" s="20"/>
      <c r="K34" s="117">
        <v>1</v>
      </c>
      <c r="L34" s="20"/>
      <c r="M34" s="20"/>
      <c r="N34" s="20"/>
      <c r="O34" s="24"/>
      <c r="P34" s="24"/>
      <c r="Q34" s="94">
        <f>SUM(K34:P34)</f>
        <v>1</v>
      </c>
      <c r="R34" s="20"/>
      <c r="S34" s="94"/>
    </row>
    <row r="35" spans="1:19" s="106" customFormat="1" ht="90">
      <c r="A35" s="27">
        <v>25</v>
      </c>
      <c r="B35" s="20">
        <v>5010120113</v>
      </c>
      <c r="C35" s="22" t="s">
        <v>76</v>
      </c>
      <c r="D35" s="24" t="s">
        <v>372</v>
      </c>
      <c r="E35" s="21" t="s">
        <v>206</v>
      </c>
      <c r="F35" s="22" t="s">
        <v>74</v>
      </c>
      <c r="G35" s="180" t="s">
        <v>22</v>
      </c>
      <c r="H35" s="21" t="s">
        <v>207</v>
      </c>
      <c r="I35" s="20" t="s">
        <v>208</v>
      </c>
      <c r="J35" s="20">
        <v>65</v>
      </c>
      <c r="K35" s="117"/>
      <c r="L35" s="20"/>
      <c r="M35" s="20"/>
      <c r="N35" s="20">
        <v>1</v>
      </c>
      <c r="O35" s="24"/>
      <c r="P35" s="24"/>
      <c r="Q35" s="94">
        <f>SUM(K35:P35)</f>
        <v>1</v>
      </c>
      <c r="R35" s="20"/>
      <c r="S35" s="94"/>
    </row>
    <row r="36" spans="1:19" s="184" customFormat="1" ht="72">
      <c r="A36" s="178">
        <v>26</v>
      </c>
      <c r="B36" s="138">
        <v>5010120113</v>
      </c>
      <c r="C36" s="140" t="s">
        <v>373</v>
      </c>
      <c r="D36" s="138" t="s">
        <v>372</v>
      </c>
      <c r="E36" s="140" t="s">
        <v>380</v>
      </c>
      <c r="F36" s="147" t="s">
        <v>74</v>
      </c>
      <c r="G36" s="138" t="s">
        <v>22</v>
      </c>
      <c r="H36" s="140" t="s">
        <v>587</v>
      </c>
      <c r="I36" s="138" t="s">
        <v>259</v>
      </c>
      <c r="J36" s="138" t="s">
        <v>403</v>
      </c>
      <c r="K36" s="138"/>
      <c r="L36" s="138"/>
      <c r="M36" s="138"/>
      <c r="N36" s="138"/>
      <c r="O36" s="138"/>
      <c r="P36" s="138">
        <v>1</v>
      </c>
      <c r="Q36" s="183">
        <f>SUM(K36:P36)</f>
        <v>1</v>
      </c>
      <c r="R36" s="138"/>
      <c r="S36" s="183"/>
    </row>
    <row r="37" spans="1:19" s="184" customFormat="1" ht="72">
      <c r="A37" s="178">
        <v>27</v>
      </c>
      <c r="B37" s="138">
        <v>5010120113</v>
      </c>
      <c r="C37" s="140" t="s">
        <v>373</v>
      </c>
      <c r="D37" s="138" t="s">
        <v>372</v>
      </c>
      <c r="E37" s="140" t="s">
        <v>381</v>
      </c>
      <c r="F37" s="147" t="s">
        <v>74</v>
      </c>
      <c r="G37" s="138" t="s">
        <v>22</v>
      </c>
      <c r="H37" s="140" t="s">
        <v>382</v>
      </c>
      <c r="I37" s="138" t="s">
        <v>404</v>
      </c>
      <c r="J37" s="138" t="s">
        <v>405</v>
      </c>
      <c r="K37" s="138"/>
      <c r="L37" s="138"/>
      <c r="M37" s="138"/>
      <c r="N37" s="138"/>
      <c r="O37" s="138"/>
      <c r="P37" s="138">
        <v>1</v>
      </c>
      <c r="Q37" s="183">
        <f aca="true" t="shared" si="4" ref="Q37:Q60">SUM(K37:P37)</f>
        <v>1</v>
      </c>
      <c r="R37" s="138"/>
      <c r="S37" s="183"/>
    </row>
    <row r="38" spans="1:19" s="184" customFormat="1" ht="126">
      <c r="A38" s="178">
        <v>28</v>
      </c>
      <c r="B38" s="138">
        <v>5010120100</v>
      </c>
      <c r="C38" s="147" t="s">
        <v>374</v>
      </c>
      <c r="D38" s="137" t="s">
        <v>372</v>
      </c>
      <c r="E38" s="140" t="s">
        <v>383</v>
      </c>
      <c r="F38" s="147" t="s">
        <v>384</v>
      </c>
      <c r="G38" s="166" t="s">
        <v>22</v>
      </c>
      <c r="H38" s="140" t="s">
        <v>385</v>
      </c>
      <c r="I38" s="137" t="s">
        <v>406</v>
      </c>
      <c r="J38" s="148" t="s">
        <v>407</v>
      </c>
      <c r="K38" s="139"/>
      <c r="L38" s="138"/>
      <c r="M38" s="138"/>
      <c r="N38" s="138">
        <v>1</v>
      </c>
      <c r="O38" s="137"/>
      <c r="P38" s="137"/>
      <c r="Q38" s="183">
        <f t="shared" si="4"/>
        <v>1</v>
      </c>
      <c r="R38" s="138"/>
      <c r="S38" s="183"/>
    </row>
    <row r="39" spans="1:19" s="184" customFormat="1" ht="108">
      <c r="A39" s="178">
        <v>29</v>
      </c>
      <c r="B39" s="138">
        <v>5010120100</v>
      </c>
      <c r="C39" s="147" t="s">
        <v>374</v>
      </c>
      <c r="D39" s="137" t="s">
        <v>372</v>
      </c>
      <c r="E39" s="140" t="s">
        <v>386</v>
      </c>
      <c r="F39" s="147" t="s">
        <v>384</v>
      </c>
      <c r="G39" s="166" t="s">
        <v>22</v>
      </c>
      <c r="H39" s="140" t="s">
        <v>382</v>
      </c>
      <c r="I39" s="138" t="s">
        <v>404</v>
      </c>
      <c r="J39" s="138" t="s">
        <v>408</v>
      </c>
      <c r="K39" s="139"/>
      <c r="L39" s="138"/>
      <c r="M39" s="138"/>
      <c r="N39" s="138"/>
      <c r="O39" s="137"/>
      <c r="P39" s="137">
        <v>1</v>
      </c>
      <c r="Q39" s="183">
        <f t="shared" si="4"/>
        <v>1</v>
      </c>
      <c r="R39" s="138"/>
      <c r="S39" s="183"/>
    </row>
    <row r="40" spans="1:19" s="184" customFormat="1" ht="90">
      <c r="A40" s="178">
        <v>30</v>
      </c>
      <c r="B40" s="138">
        <v>5010120091</v>
      </c>
      <c r="C40" s="140" t="s">
        <v>375</v>
      </c>
      <c r="D40" s="137" t="s">
        <v>372</v>
      </c>
      <c r="E40" s="140" t="s">
        <v>387</v>
      </c>
      <c r="F40" s="147" t="s">
        <v>388</v>
      </c>
      <c r="G40" s="166" t="s">
        <v>22</v>
      </c>
      <c r="H40" s="140" t="s">
        <v>382</v>
      </c>
      <c r="I40" s="138" t="s">
        <v>404</v>
      </c>
      <c r="J40" s="138" t="s">
        <v>409</v>
      </c>
      <c r="K40" s="139"/>
      <c r="L40" s="138"/>
      <c r="M40" s="138"/>
      <c r="N40" s="138"/>
      <c r="O40" s="137"/>
      <c r="P40" s="137">
        <v>1</v>
      </c>
      <c r="Q40" s="183">
        <f t="shared" si="4"/>
        <v>1</v>
      </c>
      <c r="R40" s="138"/>
      <c r="S40" s="183"/>
    </row>
    <row r="41" spans="1:19" s="184" customFormat="1" ht="108">
      <c r="A41" s="178">
        <v>31</v>
      </c>
      <c r="B41" s="138">
        <v>5010120091</v>
      </c>
      <c r="C41" s="140" t="s">
        <v>375</v>
      </c>
      <c r="D41" s="138" t="s">
        <v>71</v>
      </c>
      <c r="E41" s="140" t="s">
        <v>389</v>
      </c>
      <c r="F41" s="147" t="s">
        <v>388</v>
      </c>
      <c r="G41" s="138" t="s">
        <v>22</v>
      </c>
      <c r="H41" s="140" t="s">
        <v>587</v>
      </c>
      <c r="I41" s="138" t="s">
        <v>259</v>
      </c>
      <c r="J41" s="138" t="s">
        <v>410</v>
      </c>
      <c r="K41" s="138"/>
      <c r="L41" s="138"/>
      <c r="M41" s="138"/>
      <c r="N41" s="138"/>
      <c r="O41" s="138"/>
      <c r="P41" s="138">
        <v>1</v>
      </c>
      <c r="Q41" s="183">
        <f t="shared" si="4"/>
        <v>1</v>
      </c>
      <c r="R41" s="138"/>
      <c r="S41" s="183"/>
    </row>
    <row r="42" spans="1:19" s="184" customFormat="1" ht="72">
      <c r="A42" s="178">
        <v>32</v>
      </c>
      <c r="B42" s="138">
        <v>5010120121</v>
      </c>
      <c r="C42" s="147" t="s">
        <v>376</v>
      </c>
      <c r="D42" s="137" t="s">
        <v>372</v>
      </c>
      <c r="E42" s="140" t="s">
        <v>390</v>
      </c>
      <c r="F42" s="147" t="s">
        <v>391</v>
      </c>
      <c r="G42" s="166" t="s">
        <v>22</v>
      </c>
      <c r="H42" s="140" t="s">
        <v>382</v>
      </c>
      <c r="I42" s="138" t="s">
        <v>404</v>
      </c>
      <c r="J42" s="138" t="s">
        <v>411</v>
      </c>
      <c r="K42" s="139"/>
      <c r="L42" s="138"/>
      <c r="M42" s="138"/>
      <c r="N42" s="138"/>
      <c r="O42" s="137"/>
      <c r="P42" s="137">
        <v>1</v>
      </c>
      <c r="Q42" s="183">
        <f t="shared" si="4"/>
        <v>1</v>
      </c>
      <c r="R42" s="138"/>
      <c r="S42" s="183"/>
    </row>
    <row r="43" spans="1:19" s="184" customFormat="1" ht="126">
      <c r="A43" s="178">
        <v>33</v>
      </c>
      <c r="B43" s="138">
        <v>5010120121</v>
      </c>
      <c r="C43" s="147" t="s">
        <v>376</v>
      </c>
      <c r="D43" s="137" t="s">
        <v>372</v>
      </c>
      <c r="E43" s="140" t="s">
        <v>392</v>
      </c>
      <c r="F43" s="147" t="s">
        <v>391</v>
      </c>
      <c r="G43" s="166" t="s">
        <v>22</v>
      </c>
      <c r="H43" s="140" t="s">
        <v>393</v>
      </c>
      <c r="I43" s="138" t="s">
        <v>412</v>
      </c>
      <c r="J43" s="138"/>
      <c r="K43" s="139"/>
      <c r="L43" s="138"/>
      <c r="M43" s="138"/>
      <c r="N43" s="138">
        <v>1</v>
      </c>
      <c r="O43" s="137"/>
      <c r="P43" s="137"/>
      <c r="Q43" s="183">
        <f t="shared" si="4"/>
        <v>1</v>
      </c>
      <c r="R43" s="138"/>
      <c r="S43" s="183"/>
    </row>
    <row r="44" spans="1:19" s="184" customFormat="1" ht="54">
      <c r="A44" s="178">
        <v>34</v>
      </c>
      <c r="B44" s="138">
        <v>5010120101</v>
      </c>
      <c r="C44" s="140" t="s">
        <v>377</v>
      </c>
      <c r="D44" s="137" t="s">
        <v>372</v>
      </c>
      <c r="E44" s="140" t="s">
        <v>394</v>
      </c>
      <c r="F44" s="147" t="s">
        <v>395</v>
      </c>
      <c r="G44" s="138" t="s">
        <v>22</v>
      </c>
      <c r="H44" s="140" t="s">
        <v>587</v>
      </c>
      <c r="I44" s="138" t="s">
        <v>259</v>
      </c>
      <c r="J44" s="138" t="s">
        <v>413</v>
      </c>
      <c r="K44" s="138"/>
      <c r="L44" s="138"/>
      <c r="M44" s="138"/>
      <c r="N44" s="138"/>
      <c r="O44" s="138"/>
      <c r="P44" s="138">
        <v>1</v>
      </c>
      <c r="Q44" s="183">
        <f t="shared" si="4"/>
        <v>1</v>
      </c>
      <c r="R44" s="138"/>
      <c r="S44" s="183"/>
    </row>
    <row r="45" spans="1:19" s="184" customFormat="1" ht="54">
      <c r="A45" s="178">
        <v>35</v>
      </c>
      <c r="B45" s="138">
        <v>5010120101</v>
      </c>
      <c r="C45" s="140" t="s">
        <v>377</v>
      </c>
      <c r="D45" s="137" t="s">
        <v>372</v>
      </c>
      <c r="E45" s="140" t="s">
        <v>396</v>
      </c>
      <c r="F45" s="147" t="s">
        <v>395</v>
      </c>
      <c r="G45" s="138" t="s">
        <v>22</v>
      </c>
      <c r="H45" s="140" t="s">
        <v>382</v>
      </c>
      <c r="I45" s="138" t="s">
        <v>404</v>
      </c>
      <c r="J45" s="138">
        <v>271</v>
      </c>
      <c r="K45" s="138"/>
      <c r="L45" s="138"/>
      <c r="M45" s="138"/>
      <c r="N45" s="138"/>
      <c r="O45" s="138"/>
      <c r="P45" s="138">
        <v>1</v>
      </c>
      <c r="Q45" s="183">
        <f t="shared" si="4"/>
        <v>1</v>
      </c>
      <c r="R45" s="138"/>
      <c r="S45" s="183"/>
    </row>
    <row r="46" spans="1:19" s="184" customFormat="1" ht="72">
      <c r="A46" s="178">
        <v>36</v>
      </c>
      <c r="B46" s="138">
        <v>5010120111</v>
      </c>
      <c r="C46" s="140" t="s">
        <v>378</v>
      </c>
      <c r="D46" s="138" t="s">
        <v>372</v>
      </c>
      <c r="E46" s="140" t="s">
        <v>397</v>
      </c>
      <c r="F46" s="147" t="s">
        <v>398</v>
      </c>
      <c r="G46" s="138"/>
      <c r="H46" s="140" t="s">
        <v>587</v>
      </c>
      <c r="I46" s="138" t="s">
        <v>259</v>
      </c>
      <c r="J46" s="138" t="s">
        <v>414</v>
      </c>
      <c r="K46" s="138"/>
      <c r="L46" s="138"/>
      <c r="M46" s="138"/>
      <c r="N46" s="138"/>
      <c r="O46" s="138"/>
      <c r="P46" s="138">
        <v>1</v>
      </c>
      <c r="Q46" s="183">
        <f t="shared" si="4"/>
        <v>1</v>
      </c>
      <c r="R46" s="138"/>
      <c r="S46" s="183"/>
    </row>
    <row r="47" spans="1:19" s="184" customFormat="1" ht="72">
      <c r="A47" s="178">
        <v>37</v>
      </c>
      <c r="B47" s="138">
        <v>5010120049</v>
      </c>
      <c r="C47" s="147" t="s">
        <v>379</v>
      </c>
      <c r="D47" s="137" t="s">
        <v>71</v>
      </c>
      <c r="E47" s="140" t="s">
        <v>399</v>
      </c>
      <c r="F47" s="147" t="s">
        <v>400</v>
      </c>
      <c r="G47" s="166" t="s">
        <v>22</v>
      </c>
      <c r="H47" s="140" t="s">
        <v>401</v>
      </c>
      <c r="I47" s="138" t="s">
        <v>367</v>
      </c>
      <c r="J47" s="138" t="s">
        <v>415</v>
      </c>
      <c r="K47" s="139"/>
      <c r="L47" s="138"/>
      <c r="M47" s="138"/>
      <c r="N47" s="138"/>
      <c r="O47" s="137"/>
      <c r="P47" s="137">
        <v>1</v>
      </c>
      <c r="Q47" s="183">
        <f t="shared" si="4"/>
        <v>1</v>
      </c>
      <c r="R47" s="138"/>
      <c r="S47" s="183"/>
    </row>
    <row r="48" spans="1:19" s="184" customFormat="1" ht="108">
      <c r="A48" s="178">
        <v>38</v>
      </c>
      <c r="B48" s="138">
        <v>5010120049</v>
      </c>
      <c r="C48" s="147" t="s">
        <v>379</v>
      </c>
      <c r="D48" s="137" t="s">
        <v>71</v>
      </c>
      <c r="E48" s="140" t="s">
        <v>402</v>
      </c>
      <c r="F48" s="147" t="s">
        <v>400</v>
      </c>
      <c r="G48" s="166" t="s">
        <v>22</v>
      </c>
      <c r="H48" s="140" t="s">
        <v>401</v>
      </c>
      <c r="I48" s="138" t="s">
        <v>367</v>
      </c>
      <c r="J48" s="138" t="s">
        <v>416</v>
      </c>
      <c r="K48" s="139"/>
      <c r="L48" s="138"/>
      <c r="M48" s="138"/>
      <c r="N48" s="138"/>
      <c r="O48" s="137"/>
      <c r="P48" s="137">
        <v>1</v>
      </c>
      <c r="Q48" s="183">
        <f t="shared" si="4"/>
        <v>1</v>
      </c>
      <c r="R48" s="138"/>
      <c r="S48" s="183"/>
    </row>
    <row r="49" spans="1:19" s="184" customFormat="1" ht="54">
      <c r="A49" s="178">
        <v>39</v>
      </c>
      <c r="B49" s="138">
        <v>4910120009</v>
      </c>
      <c r="C49" s="147" t="s">
        <v>417</v>
      </c>
      <c r="D49" s="138" t="s">
        <v>71</v>
      </c>
      <c r="E49" s="140" t="s">
        <v>592</v>
      </c>
      <c r="F49" s="147" t="s">
        <v>426</v>
      </c>
      <c r="G49" s="166" t="s">
        <v>22</v>
      </c>
      <c r="H49" s="140" t="s">
        <v>401</v>
      </c>
      <c r="I49" s="138" t="s">
        <v>367</v>
      </c>
      <c r="J49" s="138" t="s">
        <v>445</v>
      </c>
      <c r="K49" s="139"/>
      <c r="L49" s="138"/>
      <c r="M49" s="138"/>
      <c r="N49" s="138"/>
      <c r="O49" s="137"/>
      <c r="P49" s="137">
        <v>1</v>
      </c>
      <c r="Q49" s="183">
        <f t="shared" si="4"/>
        <v>1</v>
      </c>
      <c r="R49" s="138"/>
      <c r="S49" s="183"/>
    </row>
    <row r="50" spans="1:19" s="184" customFormat="1" ht="72">
      <c r="A50" s="178">
        <v>40</v>
      </c>
      <c r="B50" s="138">
        <v>4910120052</v>
      </c>
      <c r="C50" s="147" t="s">
        <v>418</v>
      </c>
      <c r="D50" s="138" t="s">
        <v>71</v>
      </c>
      <c r="E50" s="140" t="s">
        <v>427</v>
      </c>
      <c r="F50" s="147" t="s">
        <v>428</v>
      </c>
      <c r="G50" s="166" t="s">
        <v>22</v>
      </c>
      <c r="H50" s="140" t="s">
        <v>401</v>
      </c>
      <c r="I50" s="138" t="s">
        <v>367</v>
      </c>
      <c r="J50" s="138" t="s">
        <v>446</v>
      </c>
      <c r="K50" s="139"/>
      <c r="L50" s="138"/>
      <c r="M50" s="138"/>
      <c r="N50" s="138"/>
      <c r="O50" s="137"/>
      <c r="P50" s="138">
        <v>1</v>
      </c>
      <c r="Q50" s="183">
        <f t="shared" si="4"/>
        <v>1</v>
      </c>
      <c r="R50" s="138"/>
      <c r="S50" s="183"/>
    </row>
    <row r="51" spans="1:19" s="184" customFormat="1" ht="54">
      <c r="A51" s="178">
        <v>41</v>
      </c>
      <c r="B51" s="138">
        <v>4910120052</v>
      </c>
      <c r="C51" s="140" t="s">
        <v>418</v>
      </c>
      <c r="D51" s="138" t="s">
        <v>71</v>
      </c>
      <c r="E51" s="140" t="s">
        <v>429</v>
      </c>
      <c r="F51" s="147" t="s">
        <v>428</v>
      </c>
      <c r="G51" s="166" t="s">
        <v>22</v>
      </c>
      <c r="H51" s="140" t="s">
        <v>587</v>
      </c>
      <c r="I51" s="138" t="s">
        <v>259</v>
      </c>
      <c r="J51" s="138" t="s">
        <v>447</v>
      </c>
      <c r="K51" s="138"/>
      <c r="L51" s="138"/>
      <c r="M51" s="138"/>
      <c r="N51" s="138"/>
      <c r="O51" s="138"/>
      <c r="P51" s="138">
        <v>1</v>
      </c>
      <c r="Q51" s="183">
        <f t="shared" si="4"/>
        <v>1</v>
      </c>
      <c r="R51" s="138"/>
      <c r="S51" s="183"/>
    </row>
    <row r="52" spans="1:19" s="184" customFormat="1" ht="72">
      <c r="A52" s="178">
        <v>42</v>
      </c>
      <c r="B52" s="137">
        <v>4812085</v>
      </c>
      <c r="C52" s="167" t="s">
        <v>419</v>
      </c>
      <c r="D52" s="138" t="s">
        <v>71</v>
      </c>
      <c r="E52" s="140" t="s">
        <v>430</v>
      </c>
      <c r="F52" s="147" t="s">
        <v>431</v>
      </c>
      <c r="G52" s="166" t="s">
        <v>22</v>
      </c>
      <c r="H52" s="140" t="s">
        <v>401</v>
      </c>
      <c r="I52" s="138" t="s">
        <v>367</v>
      </c>
      <c r="J52" s="138" t="s">
        <v>448</v>
      </c>
      <c r="K52" s="139"/>
      <c r="L52" s="138"/>
      <c r="M52" s="138"/>
      <c r="N52" s="138"/>
      <c r="O52" s="137"/>
      <c r="P52" s="138">
        <v>1</v>
      </c>
      <c r="Q52" s="183">
        <f t="shared" si="4"/>
        <v>1</v>
      </c>
      <c r="R52" s="138"/>
      <c r="S52" s="183"/>
    </row>
    <row r="53" spans="1:19" s="184" customFormat="1" ht="90">
      <c r="A53" s="178">
        <v>43</v>
      </c>
      <c r="B53" s="138">
        <v>4812085</v>
      </c>
      <c r="C53" s="140" t="s">
        <v>420</v>
      </c>
      <c r="D53" s="138" t="s">
        <v>71</v>
      </c>
      <c r="E53" s="140" t="s">
        <v>432</v>
      </c>
      <c r="F53" s="147" t="s">
        <v>431</v>
      </c>
      <c r="G53" s="166" t="s">
        <v>22</v>
      </c>
      <c r="H53" s="140" t="s">
        <v>587</v>
      </c>
      <c r="I53" s="138" t="s">
        <v>259</v>
      </c>
      <c r="J53" s="138" t="s">
        <v>449</v>
      </c>
      <c r="K53" s="138"/>
      <c r="L53" s="138"/>
      <c r="M53" s="138"/>
      <c r="N53" s="138"/>
      <c r="O53" s="138"/>
      <c r="P53" s="138">
        <v>1</v>
      </c>
      <c r="Q53" s="183">
        <f t="shared" si="4"/>
        <v>1</v>
      </c>
      <c r="R53" s="138"/>
      <c r="S53" s="183"/>
    </row>
    <row r="54" spans="1:19" s="184" customFormat="1" ht="72">
      <c r="A54" s="178">
        <v>44</v>
      </c>
      <c r="B54" s="138">
        <v>4910120007</v>
      </c>
      <c r="C54" s="147" t="s">
        <v>421</v>
      </c>
      <c r="D54" s="138" t="s">
        <v>71</v>
      </c>
      <c r="E54" s="140" t="s">
        <v>433</v>
      </c>
      <c r="F54" s="147" t="s">
        <v>434</v>
      </c>
      <c r="G54" s="166" t="s">
        <v>22</v>
      </c>
      <c r="H54" s="140" t="s">
        <v>401</v>
      </c>
      <c r="I54" s="138" t="s">
        <v>367</v>
      </c>
      <c r="J54" s="138" t="s">
        <v>450</v>
      </c>
      <c r="K54" s="139"/>
      <c r="L54" s="138"/>
      <c r="M54" s="138"/>
      <c r="N54" s="138"/>
      <c r="O54" s="137"/>
      <c r="P54" s="138">
        <v>1</v>
      </c>
      <c r="Q54" s="183">
        <f t="shared" si="4"/>
        <v>1</v>
      </c>
      <c r="R54" s="138"/>
      <c r="S54" s="183"/>
    </row>
    <row r="55" spans="1:19" s="184" customFormat="1" ht="108">
      <c r="A55" s="178">
        <v>45</v>
      </c>
      <c r="B55" s="138">
        <v>491012007</v>
      </c>
      <c r="C55" s="140" t="s">
        <v>421</v>
      </c>
      <c r="D55" s="138" t="s">
        <v>71</v>
      </c>
      <c r="E55" s="140" t="s">
        <v>435</v>
      </c>
      <c r="F55" s="147" t="s">
        <v>434</v>
      </c>
      <c r="G55" s="166" t="s">
        <v>22</v>
      </c>
      <c r="H55" s="140" t="s">
        <v>587</v>
      </c>
      <c r="I55" s="138" t="s">
        <v>259</v>
      </c>
      <c r="J55" s="138" t="s">
        <v>451</v>
      </c>
      <c r="K55" s="138"/>
      <c r="L55" s="138"/>
      <c r="M55" s="138"/>
      <c r="N55" s="138"/>
      <c r="O55" s="138"/>
      <c r="P55" s="138">
        <v>1</v>
      </c>
      <c r="Q55" s="183">
        <f t="shared" si="4"/>
        <v>1</v>
      </c>
      <c r="R55" s="138"/>
      <c r="S55" s="183"/>
    </row>
    <row r="56" spans="1:19" s="184" customFormat="1" ht="72">
      <c r="A56" s="178">
        <v>46</v>
      </c>
      <c r="B56" s="138">
        <v>4910120027</v>
      </c>
      <c r="C56" s="147" t="s">
        <v>422</v>
      </c>
      <c r="D56" s="138" t="s">
        <v>71</v>
      </c>
      <c r="E56" s="140" t="s">
        <v>436</v>
      </c>
      <c r="F56" s="147" t="s">
        <v>437</v>
      </c>
      <c r="G56" s="166">
        <v>39926</v>
      </c>
      <c r="H56" s="140" t="s">
        <v>401</v>
      </c>
      <c r="I56" s="138" t="s">
        <v>367</v>
      </c>
      <c r="J56" s="138" t="s">
        <v>452</v>
      </c>
      <c r="K56" s="139"/>
      <c r="L56" s="138"/>
      <c r="M56" s="138"/>
      <c r="N56" s="138"/>
      <c r="O56" s="137"/>
      <c r="P56" s="138">
        <v>1</v>
      </c>
      <c r="Q56" s="183">
        <f t="shared" si="4"/>
        <v>1</v>
      </c>
      <c r="R56" s="138"/>
      <c r="S56" s="183"/>
    </row>
    <row r="57" spans="1:19" s="184" customFormat="1" ht="54">
      <c r="A57" s="178">
        <v>47</v>
      </c>
      <c r="B57" s="138">
        <v>4910120063</v>
      </c>
      <c r="C57" s="140" t="s">
        <v>423</v>
      </c>
      <c r="D57" s="138" t="s">
        <v>71</v>
      </c>
      <c r="E57" s="140" t="s">
        <v>438</v>
      </c>
      <c r="F57" s="147" t="s">
        <v>439</v>
      </c>
      <c r="G57" s="166">
        <v>39934</v>
      </c>
      <c r="H57" s="140" t="s">
        <v>401</v>
      </c>
      <c r="I57" s="138" t="s">
        <v>367</v>
      </c>
      <c r="J57" s="138" t="s">
        <v>453</v>
      </c>
      <c r="K57" s="139"/>
      <c r="L57" s="138"/>
      <c r="M57" s="138"/>
      <c r="N57" s="138"/>
      <c r="O57" s="137"/>
      <c r="P57" s="138">
        <v>1</v>
      </c>
      <c r="Q57" s="183">
        <f t="shared" si="4"/>
        <v>1</v>
      </c>
      <c r="R57" s="138"/>
      <c r="S57" s="183"/>
    </row>
    <row r="58" spans="1:19" s="184" customFormat="1" ht="54">
      <c r="A58" s="178">
        <v>48</v>
      </c>
      <c r="B58" s="138">
        <v>4910120063</v>
      </c>
      <c r="C58" s="140" t="s">
        <v>423</v>
      </c>
      <c r="D58" s="138" t="s">
        <v>71</v>
      </c>
      <c r="E58" s="140" t="s">
        <v>440</v>
      </c>
      <c r="F58" s="147" t="s">
        <v>439</v>
      </c>
      <c r="G58" s="166">
        <v>39934</v>
      </c>
      <c r="H58" s="140" t="s">
        <v>587</v>
      </c>
      <c r="I58" s="138" t="s">
        <v>259</v>
      </c>
      <c r="J58" s="138" t="s">
        <v>454</v>
      </c>
      <c r="K58" s="138"/>
      <c r="L58" s="138"/>
      <c r="M58" s="138"/>
      <c r="N58" s="138"/>
      <c r="O58" s="138"/>
      <c r="P58" s="138">
        <v>1</v>
      </c>
      <c r="Q58" s="183">
        <f t="shared" si="4"/>
        <v>1</v>
      </c>
      <c r="R58" s="138"/>
      <c r="S58" s="183"/>
    </row>
    <row r="59" spans="1:19" s="184" customFormat="1" ht="72">
      <c r="A59" s="178">
        <v>49</v>
      </c>
      <c r="B59" s="138">
        <v>4910120013</v>
      </c>
      <c r="C59" s="147" t="s">
        <v>424</v>
      </c>
      <c r="D59" s="138" t="s">
        <v>71</v>
      </c>
      <c r="E59" s="140" t="s">
        <v>441</v>
      </c>
      <c r="F59" s="147" t="s">
        <v>442</v>
      </c>
      <c r="G59" s="166" t="s">
        <v>22</v>
      </c>
      <c r="H59" s="140" t="s">
        <v>401</v>
      </c>
      <c r="I59" s="138" t="s">
        <v>367</v>
      </c>
      <c r="J59" s="138">
        <v>16491654</v>
      </c>
      <c r="K59" s="139"/>
      <c r="L59" s="138"/>
      <c r="M59" s="138"/>
      <c r="N59" s="138"/>
      <c r="O59" s="137"/>
      <c r="P59" s="138">
        <v>1</v>
      </c>
      <c r="Q59" s="183">
        <f t="shared" si="4"/>
        <v>1</v>
      </c>
      <c r="R59" s="138"/>
      <c r="S59" s="183"/>
    </row>
    <row r="60" spans="1:19" s="184" customFormat="1" ht="54">
      <c r="A60" s="178">
        <v>50</v>
      </c>
      <c r="B60" s="138">
        <v>4910120048</v>
      </c>
      <c r="C60" s="140" t="s">
        <v>425</v>
      </c>
      <c r="D60" s="138" t="s">
        <v>71</v>
      </c>
      <c r="E60" s="140" t="s">
        <v>443</v>
      </c>
      <c r="F60" s="147" t="s">
        <v>444</v>
      </c>
      <c r="G60" s="166" t="s">
        <v>22</v>
      </c>
      <c r="H60" s="140" t="s">
        <v>401</v>
      </c>
      <c r="I60" s="138" t="s">
        <v>367</v>
      </c>
      <c r="J60" s="138" t="s">
        <v>455</v>
      </c>
      <c r="K60" s="139"/>
      <c r="L60" s="138"/>
      <c r="M60" s="138"/>
      <c r="N60" s="138"/>
      <c r="O60" s="137"/>
      <c r="P60" s="138">
        <v>1</v>
      </c>
      <c r="Q60" s="183">
        <f t="shared" si="4"/>
        <v>1</v>
      </c>
      <c r="R60" s="138"/>
      <c r="S60" s="183"/>
    </row>
    <row r="61" spans="1:19" s="104" customFormat="1" ht="18">
      <c r="A61" s="231" t="s">
        <v>30</v>
      </c>
      <c r="B61" s="231"/>
      <c r="C61" s="231"/>
      <c r="D61" s="231"/>
      <c r="E61" s="231"/>
      <c r="F61" s="231"/>
      <c r="G61" s="231"/>
      <c r="H61" s="231"/>
      <c r="I61" s="231"/>
      <c r="J61" s="23"/>
      <c r="K61" s="23">
        <f>SUM(K33:K60)</f>
        <v>1</v>
      </c>
      <c r="L61" s="23">
        <f aca="true" t="shared" si="5" ref="L61:S61">SUM(L33:L60)</f>
        <v>0</v>
      </c>
      <c r="M61" s="23">
        <f t="shared" si="5"/>
        <v>1</v>
      </c>
      <c r="N61" s="23">
        <f t="shared" si="5"/>
        <v>3</v>
      </c>
      <c r="O61" s="23">
        <f t="shared" si="5"/>
        <v>0</v>
      </c>
      <c r="P61" s="23">
        <f t="shared" si="5"/>
        <v>23</v>
      </c>
      <c r="Q61" s="23">
        <f t="shared" si="5"/>
        <v>28</v>
      </c>
      <c r="R61" s="23">
        <f t="shared" si="5"/>
        <v>0</v>
      </c>
      <c r="S61" s="23">
        <f t="shared" si="5"/>
        <v>0</v>
      </c>
    </row>
    <row r="62" spans="1:19" s="142" customFormat="1" ht="23.25">
      <c r="A62" s="257" t="s">
        <v>152</v>
      </c>
      <c r="B62" s="257"/>
      <c r="C62" s="257"/>
      <c r="D62" s="146"/>
      <c r="E62" s="146"/>
      <c r="F62" s="146"/>
      <c r="G62" s="146"/>
      <c r="H62" s="146"/>
      <c r="I62" s="146"/>
      <c r="J62" s="146"/>
      <c r="K62" s="145"/>
      <c r="L62" s="144"/>
      <c r="M62" s="55"/>
      <c r="N62" s="55"/>
      <c r="O62" s="56"/>
      <c r="P62" s="56"/>
      <c r="Q62" s="144"/>
      <c r="R62" s="144"/>
      <c r="S62" s="143"/>
    </row>
    <row r="63" spans="1:19" s="91" customFormat="1" ht="90">
      <c r="A63" s="27">
        <v>51</v>
      </c>
      <c r="B63" s="120">
        <v>4910120025</v>
      </c>
      <c r="C63" s="22" t="s">
        <v>151</v>
      </c>
      <c r="D63" s="20" t="s">
        <v>117</v>
      </c>
      <c r="E63" s="22" t="s">
        <v>150</v>
      </c>
      <c r="F63" s="121" t="s">
        <v>149</v>
      </c>
      <c r="G63" s="24" t="s">
        <v>116</v>
      </c>
      <c r="H63" s="21" t="s">
        <v>119</v>
      </c>
      <c r="I63" s="20" t="s">
        <v>118</v>
      </c>
      <c r="J63" s="20">
        <v>35</v>
      </c>
      <c r="K63" s="117"/>
      <c r="L63" s="20"/>
      <c r="M63" s="20"/>
      <c r="N63" s="20"/>
      <c r="O63" s="24"/>
      <c r="P63" s="24">
        <v>1</v>
      </c>
      <c r="Q63" s="20">
        <f>SUM(K63:P63)</f>
        <v>1</v>
      </c>
      <c r="R63" s="20"/>
      <c r="S63" s="20"/>
    </row>
    <row r="64" spans="1:19" s="91" customFormat="1" ht="72">
      <c r="A64" s="27">
        <v>52</v>
      </c>
      <c r="B64" s="20">
        <v>5010120090</v>
      </c>
      <c r="C64" s="21" t="s">
        <v>148</v>
      </c>
      <c r="D64" s="20" t="s">
        <v>117</v>
      </c>
      <c r="E64" s="21" t="s">
        <v>147</v>
      </c>
      <c r="F64" s="121" t="s">
        <v>146</v>
      </c>
      <c r="G64" s="24" t="s">
        <v>116</v>
      </c>
      <c r="H64" s="21" t="s">
        <v>119</v>
      </c>
      <c r="I64" s="20" t="s">
        <v>118</v>
      </c>
      <c r="J64" s="20">
        <v>115</v>
      </c>
      <c r="K64" s="117"/>
      <c r="L64" s="20"/>
      <c r="M64" s="20"/>
      <c r="N64" s="20"/>
      <c r="O64" s="24"/>
      <c r="P64" s="24">
        <v>1</v>
      </c>
      <c r="Q64" s="20">
        <f>SUM(K64:P64)</f>
        <v>1</v>
      </c>
      <c r="R64" s="20"/>
      <c r="S64" s="20"/>
    </row>
    <row r="65" spans="1:19" s="91" customFormat="1" ht="72">
      <c r="A65" s="27">
        <v>53</v>
      </c>
      <c r="B65" s="20">
        <v>4910120024</v>
      </c>
      <c r="C65" s="21" t="s">
        <v>145</v>
      </c>
      <c r="D65" s="20" t="s">
        <v>117</v>
      </c>
      <c r="E65" s="21" t="s">
        <v>144</v>
      </c>
      <c r="F65" s="121" t="s">
        <v>143</v>
      </c>
      <c r="G65" s="24" t="s">
        <v>22</v>
      </c>
      <c r="H65" s="21" t="s">
        <v>119</v>
      </c>
      <c r="I65" s="20" t="s">
        <v>118</v>
      </c>
      <c r="J65" s="20">
        <v>100</v>
      </c>
      <c r="K65" s="117"/>
      <c r="L65" s="20"/>
      <c r="M65" s="20"/>
      <c r="N65" s="20"/>
      <c r="O65" s="24"/>
      <c r="P65" s="24">
        <v>1</v>
      </c>
      <c r="Q65" s="20">
        <f aca="true" t="shared" si="6" ref="Q65:Q88">SUM(K65:P65)</f>
        <v>1</v>
      </c>
      <c r="R65" s="20"/>
      <c r="S65" s="20"/>
    </row>
    <row r="66" spans="1:19" s="91" customFormat="1" ht="90">
      <c r="A66" s="27">
        <v>54</v>
      </c>
      <c r="B66" s="20">
        <v>5010120037</v>
      </c>
      <c r="C66" s="21" t="s">
        <v>142</v>
      </c>
      <c r="D66" s="20" t="s">
        <v>117</v>
      </c>
      <c r="E66" s="21" t="s">
        <v>141</v>
      </c>
      <c r="F66" s="121" t="s">
        <v>140</v>
      </c>
      <c r="G66" s="24" t="s">
        <v>22</v>
      </c>
      <c r="H66" s="21" t="s">
        <v>119</v>
      </c>
      <c r="I66" s="20" t="s">
        <v>118</v>
      </c>
      <c r="J66" s="20">
        <v>153</v>
      </c>
      <c r="K66" s="117"/>
      <c r="L66" s="20"/>
      <c r="M66" s="20"/>
      <c r="N66" s="20"/>
      <c r="O66" s="24"/>
      <c r="P66" s="24">
        <v>1</v>
      </c>
      <c r="Q66" s="20">
        <f t="shared" si="6"/>
        <v>1</v>
      </c>
      <c r="R66" s="20"/>
      <c r="S66" s="20"/>
    </row>
    <row r="67" spans="1:19" s="91" customFormat="1" ht="72">
      <c r="A67" s="27">
        <v>55</v>
      </c>
      <c r="B67" s="20">
        <v>5010120112</v>
      </c>
      <c r="C67" s="21" t="s">
        <v>139</v>
      </c>
      <c r="D67" s="20" t="s">
        <v>117</v>
      </c>
      <c r="E67" s="21" t="s">
        <v>138</v>
      </c>
      <c r="F67" s="121" t="s">
        <v>137</v>
      </c>
      <c r="G67" s="24" t="s">
        <v>22</v>
      </c>
      <c r="H67" s="21" t="s">
        <v>119</v>
      </c>
      <c r="I67" s="20" t="s">
        <v>118</v>
      </c>
      <c r="J67" s="20">
        <v>33</v>
      </c>
      <c r="K67" s="117"/>
      <c r="L67" s="20"/>
      <c r="M67" s="20"/>
      <c r="N67" s="20"/>
      <c r="O67" s="24"/>
      <c r="P67" s="24">
        <v>1</v>
      </c>
      <c r="Q67" s="20">
        <f t="shared" si="6"/>
        <v>1</v>
      </c>
      <c r="R67" s="20"/>
      <c r="S67" s="20"/>
    </row>
    <row r="68" spans="1:19" s="91" customFormat="1" ht="90">
      <c r="A68" s="27">
        <v>56</v>
      </c>
      <c r="B68" s="20">
        <v>4910120008</v>
      </c>
      <c r="C68" s="21" t="s">
        <v>136</v>
      </c>
      <c r="D68" s="20" t="s">
        <v>117</v>
      </c>
      <c r="E68" s="21" t="s">
        <v>588</v>
      </c>
      <c r="F68" s="121" t="s">
        <v>135</v>
      </c>
      <c r="G68" s="180">
        <v>39947</v>
      </c>
      <c r="H68" s="21" t="s">
        <v>119</v>
      </c>
      <c r="I68" s="20" t="s">
        <v>118</v>
      </c>
      <c r="J68" s="20">
        <v>106</v>
      </c>
      <c r="K68" s="117"/>
      <c r="L68" s="20"/>
      <c r="M68" s="20"/>
      <c r="N68" s="20"/>
      <c r="O68" s="24"/>
      <c r="P68" s="24">
        <v>1</v>
      </c>
      <c r="Q68" s="20">
        <f t="shared" si="6"/>
        <v>1</v>
      </c>
      <c r="R68" s="20"/>
      <c r="S68" s="20"/>
    </row>
    <row r="69" spans="1:19" s="91" customFormat="1" ht="126">
      <c r="A69" s="27">
        <v>57</v>
      </c>
      <c r="B69" s="20">
        <v>4812032</v>
      </c>
      <c r="C69" s="21" t="s">
        <v>134</v>
      </c>
      <c r="D69" s="20" t="s">
        <v>117</v>
      </c>
      <c r="E69" s="21" t="s">
        <v>133</v>
      </c>
      <c r="F69" s="121" t="s">
        <v>132</v>
      </c>
      <c r="G69" s="181">
        <v>39959</v>
      </c>
      <c r="H69" s="21" t="s">
        <v>119</v>
      </c>
      <c r="I69" s="20" t="s">
        <v>118</v>
      </c>
      <c r="J69" s="20">
        <v>122</v>
      </c>
      <c r="K69" s="117"/>
      <c r="L69" s="20"/>
      <c r="M69" s="20"/>
      <c r="N69" s="20"/>
      <c r="O69" s="24"/>
      <c r="P69" s="24">
        <v>1</v>
      </c>
      <c r="Q69" s="20">
        <f t="shared" si="6"/>
        <v>1</v>
      </c>
      <c r="R69" s="20"/>
      <c r="S69" s="20"/>
    </row>
    <row r="70" spans="1:19" s="91" customFormat="1" ht="72">
      <c r="A70" s="27">
        <v>58</v>
      </c>
      <c r="B70" s="20">
        <v>4910120040</v>
      </c>
      <c r="C70" s="21" t="s">
        <v>131</v>
      </c>
      <c r="D70" s="20" t="s">
        <v>117</v>
      </c>
      <c r="E70" s="21" t="s">
        <v>130</v>
      </c>
      <c r="F70" s="121" t="s">
        <v>129</v>
      </c>
      <c r="G70" s="24" t="s">
        <v>22</v>
      </c>
      <c r="H70" s="21" t="s">
        <v>119</v>
      </c>
      <c r="I70" s="20" t="s">
        <v>118</v>
      </c>
      <c r="J70" s="20">
        <v>142</v>
      </c>
      <c r="K70" s="117"/>
      <c r="L70" s="20"/>
      <c r="M70" s="20"/>
      <c r="N70" s="20"/>
      <c r="O70" s="24"/>
      <c r="P70" s="24">
        <v>1</v>
      </c>
      <c r="Q70" s="20">
        <f t="shared" si="6"/>
        <v>1</v>
      </c>
      <c r="R70" s="20"/>
      <c r="S70" s="20"/>
    </row>
    <row r="71" spans="1:19" s="91" customFormat="1" ht="108">
      <c r="A71" s="27">
        <v>59</v>
      </c>
      <c r="B71" s="20">
        <v>4910120030</v>
      </c>
      <c r="C71" s="21" t="s">
        <v>128</v>
      </c>
      <c r="D71" s="20" t="s">
        <v>117</v>
      </c>
      <c r="E71" s="21" t="s">
        <v>127</v>
      </c>
      <c r="F71" s="121" t="s">
        <v>126</v>
      </c>
      <c r="G71" s="181">
        <v>39965</v>
      </c>
      <c r="H71" s="21" t="s">
        <v>119</v>
      </c>
      <c r="I71" s="20" t="s">
        <v>118</v>
      </c>
      <c r="J71" s="182">
        <v>82</v>
      </c>
      <c r="K71" s="117"/>
      <c r="L71" s="20"/>
      <c r="M71" s="20"/>
      <c r="N71" s="20"/>
      <c r="O71" s="24"/>
      <c r="P71" s="24">
        <v>1</v>
      </c>
      <c r="Q71" s="20">
        <f t="shared" si="6"/>
        <v>1</v>
      </c>
      <c r="R71" s="20"/>
      <c r="S71" s="20"/>
    </row>
    <row r="72" spans="1:19" s="91" customFormat="1" ht="72">
      <c r="A72" s="27">
        <v>60</v>
      </c>
      <c r="B72" s="20">
        <v>4910120053</v>
      </c>
      <c r="C72" s="21" t="s">
        <v>125</v>
      </c>
      <c r="D72" s="20" t="s">
        <v>117</v>
      </c>
      <c r="E72" s="21" t="s">
        <v>124</v>
      </c>
      <c r="F72" s="121" t="s">
        <v>123</v>
      </c>
      <c r="G72" s="181">
        <v>39848</v>
      </c>
      <c r="H72" s="21" t="s">
        <v>119</v>
      </c>
      <c r="I72" s="20" t="s">
        <v>118</v>
      </c>
      <c r="J72" s="20">
        <v>127</v>
      </c>
      <c r="K72" s="117"/>
      <c r="L72" s="20"/>
      <c r="M72" s="20"/>
      <c r="N72" s="20"/>
      <c r="O72" s="24"/>
      <c r="P72" s="24">
        <v>1</v>
      </c>
      <c r="Q72" s="20">
        <f t="shared" si="6"/>
        <v>1</v>
      </c>
      <c r="R72" s="20"/>
      <c r="S72" s="20"/>
    </row>
    <row r="73" spans="1:19" s="91" customFormat="1" ht="90">
      <c r="A73" s="27">
        <v>61</v>
      </c>
      <c r="B73" s="20">
        <v>4812082</v>
      </c>
      <c r="C73" s="21" t="s">
        <v>122</v>
      </c>
      <c r="D73" s="20" t="s">
        <v>117</v>
      </c>
      <c r="E73" s="21" t="s">
        <v>121</v>
      </c>
      <c r="F73" s="121" t="s">
        <v>120</v>
      </c>
      <c r="G73" s="24" t="s">
        <v>22</v>
      </c>
      <c r="H73" s="21" t="s">
        <v>119</v>
      </c>
      <c r="I73" s="20" t="s">
        <v>118</v>
      </c>
      <c r="J73" s="20">
        <v>30</v>
      </c>
      <c r="K73" s="117"/>
      <c r="L73" s="20"/>
      <c r="M73" s="20"/>
      <c r="N73" s="20"/>
      <c r="O73" s="24"/>
      <c r="P73" s="24">
        <v>1</v>
      </c>
      <c r="Q73" s="20">
        <f t="shared" si="6"/>
        <v>1</v>
      </c>
      <c r="R73" s="20"/>
      <c r="S73" s="20"/>
    </row>
    <row r="74" spans="1:19" s="170" customFormat="1" ht="54">
      <c r="A74" s="178">
        <v>62</v>
      </c>
      <c r="B74" s="187">
        <v>5110120110</v>
      </c>
      <c r="C74" s="141" t="s">
        <v>312</v>
      </c>
      <c r="D74" s="138" t="s">
        <v>117</v>
      </c>
      <c r="E74" s="147" t="s">
        <v>313</v>
      </c>
      <c r="F74" s="141" t="s">
        <v>314</v>
      </c>
      <c r="G74" s="166" t="s">
        <v>22</v>
      </c>
      <c r="H74" s="147" t="s">
        <v>315</v>
      </c>
      <c r="I74" s="188">
        <v>39753</v>
      </c>
      <c r="J74" s="189"/>
      <c r="K74" s="139"/>
      <c r="L74" s="138">
        <v>1</v>
      </c>
      <c r="M74" s="138"/>
      <c r="N74" s="138"/>
      <c r="O74" s="137"/>
      <c r="P74" s="137"/>
      <c r="Q74" s="138">
        <f t="shared" si="6"/>
        <v>1</v>
      </c>
      <c r="R74" s="138"/>
      <c r="S74" s="138"/>
    </row>
    <row r="75" spans="1:19" s="91" customFormat="1" ht="126">
      <c r="A75" s="27">
        <v>63</v>
      </c>
      <c r="B75" s="24">
        <v>5010130002</v>
      </c>
      <c r="C75" s="24" t="s">
        <v>174</v>
      </c>
      <c r="D75" s="20" t="s">
        <v>117</v>
      </c>
      <c r="E75" s="21" t="s">
        <v>175</v>
      </c>
      <c r="F75" s="21" t="s">
        <v>176</v>
      </c>
      <c r="G75" s="180" t="s">
        <v>22</v>
      </c>
      <c r="H75" s="21" t="s">
        <v>177</v>
      </c>
      <c r="I75" s="24" t="s">
        <v>178</v>
      </c>
      <c r="J75" s="24" t="s">
        <v>179</v>
      </c>
      <c r="K75" s="117"/>
      <c r="L75" s="20"/>
      <c r="M75" s="20"/>
      <c r="N75" s="20">
        <v>1</v>
      </c>
      <c r="O75" s="24"/>
      <c r="P75" s="24"/>
      <c r="Q75" s="20">
        <f t="shared" si="6"/>
        <v>1</v>
      </c>
      <c r="R75" s="20"/>
      <c r="S75" s="20"/>
    </row>
    <row r="76" spans="1:19" s="91" customFormat="1" ht="126">
      <c r="A76" s="27">
        <v>64</v>
      </c>
      <c r="B76" s="24">
        <v>5010130002</v>
      </c>
      <c r="C76" s="24" t="s">
        <v>594</v>
      </c>
      <c r="D76" s="20" t="s">
        <v>117</v>
      </c>
      <c r="E76" s="21" t="s">
        <v>180</v>
      </c>
      <c r="F76" s="121" t="s">
        <v>181</v>
      </c>
      <c r="G76" s="180" t="s">
        <v>22</v>
      </c>
      <c r="H76" s="21" t="s">
        <v>177</v>
      </c>
      <c r="I76" s="24" t="s">
        <v>178</v>
      </c>
      <c r="J76" s="20" t="s">
        <v>182</v>
      </c>
      <c r="K76" s="117"/>
      <c r="L76" s="20"/>
      <c r="M76" s="20"/>
      <c r="N76" s="20">
        <v>1</v>
      </c>
      <c r="O76" s="24"/>
      <c r="P76" s="24"/>
      <c r="Q76" s="20">
        <f t="shared" si="6"/>
        <v>1</v>
      </c>
      <c r="R76" s="20"/>
      <c r="S76" s="20"/>
    </row>
    <row r="77" spans="1:19" s="91" customFormat="1" ht="54">
      <c r="A77" s="27">
        <v>65</v>
      </c>
      <c r="B77" s="20">
        <v>5010120086</v>
      </c>
      <c r="C77" s="21" t="s">
        <v>183</v>
      </c>
      <c r="D77" s="20" t="s">
        <v>117</v>
      </c>
      <c r="E77" s="121" t="s">
        <v>185</v>
      </c>
      <c r="F77" s="21" t="s">
        <v>186</v>
      </c>
      <c r="G77" s="180" t="s">
        <v>22</v>
      </c>
      <c r="H77" s="21" t="s">
        <v>189</v>
      </c>
      <c r="I77" s="20" t="s">
        <v>190</v>
      </c>
      <c r="J77" s="20">
        <v>120</v>
      </c>
      <c r="K77" s="117"/>
      <c r="L77" s="20"/>
      <c r="M77" s="20"/>
      <c r="N77" s="20">
        <v>1</v>
      </c>
      <c r="O77" s="24"/>
      <c r="P77" s="24"/>
      <c r="Q77" s="20">
        <f t="shared" si="6"/>
        <v>1</v>
      </c>
      <c r="R77" s="20"/>
      <c r="S77" s="20"/>
    </row>
    <row r="78" spans="1:19" s="91" customFormat="1" ht="54">
      <c r="A78" s="27">
        <v>66</v>
      </c>
      <c r="B78" s="20">
        <v>5010120126</v>
      </c>
      <c r="C78" s="21" t="s">
        <v>184</v>
      </c>
      <c r="D78" s="20" t="s">
        <v>117</v>
      </c>
      <c r="E78" s="121" t="s">
        <v>187</v>
      </c>
      <c r="F78" s="21" t="s">
        <v>188</v>
      </c>
      <c r="G78" s="180" t="s">
        <v>22</v>
      </c>
      <c r="H78" s="21" t="s">
        <v>189</v>
      </c>
      <c r="I78" s="20" t="s">
        <v>190</v>
      </c>
      <c r="J78" s="20">
        <v>120</v>
      </c>
      <c r="K78" s="117"/>
      <c r="L78" s="20"/>
      <c r="M78" s="20"/>
      <c r="N78" s="20">
        <v>1</v>
      </c>
      <c r="O78" s="24"/>
      <c r="P78" s="24"/>
      <c r="Q78" s="20">
        <f t="shared" si="6"/>
        <v>1</v>
      </c>
      <c r="R78" s="20"/>
      <c r="S78" s="20"/>
    </row>
    <row r="79" spans="1:19" s="170" customFormat="1" ht="72">
      <c r="A79" s="178">
        <v>67</v>
      </c>
      <c r="B79" s="138">
        <v>4910120024</v>
      </c>
      <c r="C79" s="140" t="s">
        <v>145</v>
      </c>
      <c r="D79" s="138" t="s">
        <v>117</v>
      </c>
      <c r="E79" s="140" t="s">
        <v>243</v>
      </c>
      <c r="F79" s="141" t="s">
        <v>143</v>
      </c>
      <c r="G79" s="166" t="s">
        <v>22</v>
      </c>
      <c r="H79" s="140" t="s">
        <v>244</v>
      </c>
      <c r="I79" s="138" t="s">
        <v>245</v>
      </c>
      <c r="J79" s="138">
        <v>49</v>
      </c>
      <c r="K79" s="139"/>
      <c r="L79" s="138"/>
      <c r="M79" s="138"/>
      <c r="N79" s="138">
        <v>1</v>
      </c>
      <c r="O79" s="137"/>
      <c r="P79" s="137"/>
      <c r="Q79" s="138">
        <f t="shared" si="6"/>
        <v>1</v>
      </c>
      <c r="R79" s="138"/>
      <c r="S79" s="138"/>
    </row>
    <row r="80" spans="1:19" s="170" customFormat="1" ht="90">
      <c r="A80" s="178">
        <v>68</v>
      </c>
      <c r="B80" s="138">
        <v>4910120024</v>
      </c>
      <c r="C80" s="140" t="s">
        <v>145</v>
      </c>
      <c r="D80" s="138" t="s">
        <v>117</v>
      </c>
      <c r="E80" s="140" t="s">
        <v>316</v>
      </c>
      <c r="F80" s="141" t="s">
        <v>317</v>
      </c>
      <c r="G80" s="138"/>
      <c r="H80" s="140" t="s">
        <v>587</v>
      </c>
      <c r="I80" s="138" t="s">
        <v>259</v>
      </c>
      <c r="J80" s="138" t="s">
        <v>318</v>
      </c>
      <c r="K80" s="138"/>
      <c r="L80" s="138"/>
      <c r="M80" s="138"/>
      <c r="N80" s="138"/>
      <c r="O80" s="138"/>
      <c r="P80" s="138">
        <v>1</v>
      </c>
      <c r="Q80" s="138">
        <f t="shared" si="6"/>
        <v>1</v>
      </c>
      <c r="R80" s="138"/>
      <c r="S80" s="138"/>
    </row>
    <row r="81" spans="1:19" s="170" customFormat="1" ht="90">
      <c r="A81" s="178">
        <v>69</v>
      </c>
      <c r="B81" s="187">
        <v>5010120128</v>
      </c>
      <c r="C81" s="141" t="s">
        <v>319</v>
      </c>
      <c r="D81" s="138" t="s">
        <v>117</v>
      </c>
      <c r="E81" s="140" t="s">
        <v>320</v>
      </c>
      <c r="F81" s="141" t="s">
        <v>320</v>
      </c>
      <c r="G81" s="138" t="s">
        <v>116</v>
      </c>
      <c r="H81" s="140" t="s">
        <v>321</v>
      </c>
      <c r="I81" s="138" t="s">
        <v>322</v>
      </c>
      <c r="J81" s="138"/>
      <c r="K81" s="138"/>
      <c r="L81" s="138"/>
      <c r="M81" s="138"/>
      <c r="N81" s="138"/>
      <c r="O81" s="138"/>
      <c r="P81" s="138">
        <v>1</v>
      </c>
      <c r="Q81" s="138">
        <f t="shared" si="6"/>
        <v>1</v>
      </c>
      <c r="R81" s="138"/>
      <c r="S81" s="138"/>
    </row>
    <row r="82" spans="1:19" s="170" customFormat="1" ht="54">
      <c r="A82" s="178">
        <v>70</v>
      </c>
      <c r="B82" s="187">
        <v>5110120061</v>
      </c>
      <c r="C82" s="141" t="s">
        <v>323</v>
      </c>
      <c r="D82" s="138" t="s">
        <v>117</v>
      </c>
      <c r="E82" s="140" t="s">
        <v>326</v>
      </c>
      <c r="F82" s="141" t="s">
        <v>327</v>
      </c>
      <c r="G82" s="166" t="s">
        <v>22</v>
      </c>
      <c r="H82" s="140" t="s">
        <v>333</v>
      </c>
      <c r="I82" s="190" t="s">
        <v>334</v>
      </c>
      <c r="J82" s="138"/>
      <c r="K82" s="139"/>
      <c r="L82" s="138"/>
      <c r="M82" s="138"/>
      <c r="N82" s="138"/>
      <c r="O82" s="137"/>
      <c r="P82" s="137">
        <v>1</v>
      </c>
      <c r="Q82" s="138">
        <f t="shared" si="6"/>
        <v>1</v>
      </c>
      <c r="R82" s="138"/>
      <c r="S82" s="138"/>
    </row>
    <row r="83" spans="1:19" s="170" customFormat="1" ht="54">
      <c r="A83" s="178">
        <v>71</v>
      </c>
      <c r="B83" s="187">
        <v>5110120061</v>
      </c>
      <c r="C83" s="141" t="s">
        <v>323</v>
      </c>
      <c r="D83" s="138" t="s">
        <v>117</v>
      </c>
      <c r="E83" s="140" t="s">
        <v>328</v>
      </c>
      <c r="F83" s="141" t="s">
        <v>327</v>
      </c>
      <c r="G83" s="166" t="s">
        <v>22</v>
      </c>
      <c r="H83" s="140" t="s">
        <v>333</v>
      </c>
      <c r="I83" s="190" t="s">
        <v>334</v>
      </c>
      <c r="J83" s="138"/>
      <c r="K83" s="139"/>
      <c r="L83" s="138"/>
      <c r="M83" s="138"/>
      <c r="N83" s="138"/>
      <c r="O83" s="137"/>
      <c r="P83" s="137">
        <v>1</v>
      </c>
      <c r="Q83" s="138">
        <f t="shared" si="6"/>
        <v>1</v>
      </c>
      <c r="R83" s="138"/>
      <c r="S83" s="138"/>
    </row>
    <row r="84" spans="1:19" s="170" customFormat="1" ht="90">
      <c r="A84" s="178">
        <v>72</v>
      </c>
      <c r="B84" s="138">
        <v>5110120102</v>
      </c>
      <c r="C84" s="140" t="s">
        <v>324</v>
      </c>
      <c r="D84" s="138" t="s">
        <v>117</v>
      </c>
      <c r="E84" s="140" t="s">
        <v>329</v>
      </c>
      <c r="F84" s="141" t="s">
        <v>330</v>
      </c>
      <c r="G84" s="166" t="s">
        <v>22</v>
      </c>
      <c r="H84" s="140" t="s">
        <v>321</v>
      </c>
      <c r="I84" s="138" t="s">
        <v>335</v>
      </c>
      <c r="J84" s="138"/>
      <c r="K84" s="139"/>
      <c r="L84" s="138"/>
      <c r="M84" s="138"/>
      <c r="N84" s="138"/>
      <c r="O84" s="137"/>
      <c r="P84" s="137">
        <v>1</v>
      </c>
      <c r="Q84" s="138">
        <f t="shared" si="6"/>
        <v>1</v>
      </c>
      <c r="R84" s="138"/>
      <c r="S84" s="138"/>
    </row>
    <row r="85" spans="1:19" s="170" customFormat="1" ht="72">
      <c r="A85" s="178">
        <v>73</v>
      </c>
      <c r="B85" s="187">
        <v>4910120051</v>
      </c>
      <c r="C85" s="141" t="s">
        <v>325</v>
      </c>
      <c r="D85" s="138" t="s">
        <v>117</v>
      </c>
      <c r="E85" s="140" t="s">
        <v>331</v>
      </c>
      <c r="F85" s="141" t="s">
        <v>332</v>
      </c>
      <c r="G85" s="166">
        <v>39955</v>
      </c>
      <c r="H85" s="140" t="s">
        <v>244</v>
      </c>
      <c r="I85" s="138" t="s">
        <v>245</v>
      </c>
      <c r="J85" s="138">
        <v>71</v>
      </c>
      <c r="K85" s="139"/>
      <c r="L85" s="138"/>
      <c r="M85" s="138"/>
      <c r="N85" s="138">
        <v>1</v>
      </c>
      <c r="O85" s="137"/>
      <c r="P85" s="137"/>
      <c r="Q85" s="138">
        <f t="shared" si="6"/>
        <v>1</v>
      </c>
      <c r="R85" s="138"/>
      <c r="S85" s="138"/>
    </row>
    <row r="86" spans="1:19" s="170" customFormat="1" ht="90">
      <c r="A86" s="178">
        <v>74</v>
      </c>
      <c r="B86" s="138">
        <v>4910120008</v>
      </c>
      <c r="C86" s="140" t="s">
        <v>136</v>
      </c>
      <c r="D86" s="138" t="s">
        <v>117</v>
      </c>
      <c r="E86" s="140" t="s">
        <v>135</v>
      </c>
      <c r="F86" s="141" t="s">
        <v>336</v>
      </c>
      <c r="G86" s="166">
        <v>39947</v>
      </c>
      <c r="H86" s="140" t="s">
        <v>587</v>
      </c>
      <c r="I86" s="138" t="s">
        <v>259</v>
      </c>
      <c r="J86" s="138"/>
      <c r="K86" s="138"/>
      <c r="L86" s="138"/>
      <c r="M86" s="138"/>
      <c r="N86" s="138"/>
      <c r="O86" s="138"/>
      <c r="P86" s="138">
        <v>1</v>
      </c>
      <c r="Q86" s="138">
        <f t="shared" si="6"/>
        <v>1</v>
      </c>
      <c r="R86" s="138"/>
      <c r="S86" s="138"/>
    </row>
    <row r="87" spans="1:19" s="170" customFormat="1" ht="72">
      <c r="A87" s="178">
        <v>75</v>
      </c>
      <c r="B87" s="138">
        <v>4910120012</v>
      </c>
      <c r="C87" s="140" t="s">
        <v>337</v>
      </c>
      <c r="D87" s="138" t="s">
        <v>117</v>
      </c>
      <c r="E87" s="140" t="s">
        <v>338</v>
      </c>
      <c r="F87" s="141" t="s">
        <v>339</v>
      </c>
      <c r="G87" s="138" t="s">
        <v>22</v>
      </c>
      <c r="H87" s="140" t="s">
        <v>587</v>
      </c>
      <c r="I87" s="138" t="s">
        <v>259</v>
      </c>
      <c r="J87" s="138" t="s">
        <v>340</v>
      </c>
      <c r="K87" s="138"/>
      <c r="L87" s="138"/>
      <c r="M87" s="138"/>
      <c r="N87" s="138"/>
      <c r="O87" s="138"/>
      <c r="P87" s="138">
        <v>1</v>
      </c>
      <c r="Q87" s="138">
        <f t="shared" si="6"/>
        <v>1</v>
      </c>
      <c r="R87" s="138"/>
      <c r="S87" s="138"/>
    </row>
    <row r="88" spans="1:19" s="170" customFormat="1" ht="72">
      <c r="A88" s="178">
        <v>76</v>
      </c>
      <c r="B88" s="187">
        <v>4910120095</v>
      </c>
      <c r="C88" s="141" t="s">
        <v>341</v>
      </c>
      <c r="D88" s="138" t="s">
        <v>117</v>
      </c>
      <c r="E88" s="140" t="s">
        <v>342</v>
      </c>
      <c r="F88" s="141" t="s">
        <v>343</v>
      </c>
      <c r="G88" s="166" t="s">
        <v>116</v>
      </c>
      <c r="H88" s="140" t="s">
        <v>321</v>
      </c>
      <c r="I88" s="138" t="s">
        <v>335</v>
      </c>
      <c r="J88" s="138"/>
      <c r="K88" s="139"/>
      <c r="L88" s="138"/>
      <c r="M88" s="138"/>
      <c r="N88" s="138"/>
      <c r="O88" s="137"/>
      <c r="P88" s="137">
        <v>1</v>
      </c>
      <c r="Q88" s="138">
        <f t="shared" si="6"/>
        <v>1</v>
      </c>
      <c r="R88" s="138"/>
      <c r="S88" s="138"/>
    </row>
    <row r="89" spans="1:19" s="104" customFormat="1" ht="18">
      <c r="A89" s="231" t="s">
        <v>30</v>
      </c>
      <c r="B89" s="231"/>
      <c r="C89" s="231"/>
      <c r="D89" s="231"/>
      <c r="E89" s="231"/>
      <c r="F89" s="231"/>
      <c r="G89" s="231"/>
      <c r="H89" s="231"/>
      <c r="I89" s="231"/>
      <c r="J89" s="23"/>
      <c r="K89" s="23">
        <f>SUM(K63:K88)</f>
        <v>0</v>
      </c>
      <c r="L89" s="23">
        <f aca="true" t="shared" si="7" ref="L89:S89">SUM(L63:L88)</f>
        <v>1</v>
      </c>
      <c r="M89" s="23">
        <f t="shared" si="7"/>
        <v>0</v>
      </c>
      <c r="N89" s="23">
        <f t="shared" si="7"/>
        <v>6</v>
      </c>
      <c r="O89" s="23">
        <f t="shared" si="7"/>
        <v>0</v>
      </c>
      <c r="P89" s="23">
        <f t="shared" si="7"/>
        <v>19</v>
      </c>
      <c r="Q89" s="23">
        <f t="shared" si="7"/>
        <v>26</v>
      </c>
      <c r="R89" s="23">
        <f t="shared" si="7"/>
        <v>0</v>
      </c>
      <c r="S89" s="23">
        <f t="shared" si="7"/>
        <v>0</v>
      </c>
    </row>
    <row r="90" spans="1:19" s="93" customFormat="1" ht="21">
      <c r="A90" s="236" t="s">
        <v>25</v>
      </c>
      <c r="B90" s="236"/>
      <c r="C90" s="236"/>
      <c r="D90" s="24"/>
      <c r="E90" s="21"/>
      <c r="F90" s="21"/>
      <c r="G90" s="25"/>
      <c r="H90" s="21"/>
      <c r="I90" s="26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s="191" customFormat="1" ht="90">
      <c r="A91" s="199">
        <v>77</v>
      </c>
      <c r="B91" s="137">
        <v>4812018</v>
      </c>
      <c r="C91" s="140" t="s">
        <v>523</v>
      </c>
      <c r="D91" s="140" t="s">
        <v>92</v>
      </c>
      <c r="E91" s="140" t="s">
        <v>525</v>
      </c>
      <c r="F91" s="140" t="s">
        <v>525</v>
      </c>
      <c r="G91" s="166" t="s">
        <v>22</v>
      </c>
      <c r="H91" s="140" t="s">
        <v>526</v>
      </c>
      <c r="I91" s="138" t="s">
        <v>118</v>
      </c>
      <c r="J91" s="138" t="s">
        <v>528</v>
      </c>
      <c r="K91" s="139"/>
      <c r="L91" s="137"/>
      <c r="M91" s="137"/>
      <c r="N91" s="138"/>
      <c r="O91" s="137"/>
      <c r="P91" s="137">
        <v>1</v>
      </c>
      <c r="Q91" s="138">
        <f aca="true" t="shared" si="8" ref="Q91:Q96">SUM(K91:P91)</f>
        <v>1</v>
      </c>
      <c r="R91" s="138"/>
      <c r="S91" s="138"/>
    </row>
    <row r="92" spans="1:19" s="191" customFormat="1" ht="72">
      <c r="A92" s="199">
        <v>78</v>
      </c>
      <c r="B92" s="137">
        <v>4812095</v>
      </c>
      <c r="C92" s="192" t="s">
        <v>524</v>
      </c>
      <c r="D92" s="140" t="s">
        <v>92</v>
      </c>
      <c r="E92" s="140" t="s">
        <v>527</v>
      </c>
      <c r="F92" s="140" t="s">
        <v>527</v>
      </c>
      <c r="G92" s="166" t="s">
        <v>22</v>
      </c>
      <c r="H92" s="140" t="s">
        <v>526</v>
      </c>
      <c r="I92" s="138" t="s">
        <v>118</v>
      </c>
      <c r="J92" s="138">
        <v>117</v>
      </c>
      <c r="K92" s="139"/>
      <c r="L92" s="137"/>
      <c r="M92" s="137"/>
      <c r="N92" s="138"/>
      <c r="O92" s="137"/>
      <c r="P92" s="137">
        <v>1</v>
      </c>
      <c r="Q92" s="138">
        <f t="shared" si="8"/>
        <v>1</v>
      </c>
      <c r="R92" s="138"/>
      <c r="S92" s="138"/>
    </row>
    <row r="93" spans="1:19" s="191" customFormat="1" ht="90">
      <c r="A93" s="199">
        <v>79</v>
      </c>
      <c r="B93" s="137">
        <v>4812101</v>
      </c>
      <c r="C93" s="140" t="s">
        <v>529</v>
      </c>
      <c r="D93" s="140" t="s">
        <v>92</v>
      </c>
      <c r="E93" s="140" t="s">
        <v>530</v>
      </c>
      <c r="F93" s="140" t="s">
        <v>531</v>
      </c>
      <c r="G93" s="166">
        <v>39959</v>
      </c>
      <c r="H93" s="140" t="s">
        <v>526</v>
      </c>
      <c r="I93" s="138" t="s">
        <v>118</v>
      </c>
      <c r="J93" s="138" t="s">
        <v>532</v>
      </c>
      <c r="K93" s="139"/>
      <c r="L93" s="137"/>
      <c r="M93" s="137"/>
      <c r="N93" s="138"/>
      <c r="O93" s="137"/>
      <c r="P93" s="137">
        <v>1</v>
      </c>
      <c r="Q93" s="138">
        <f t="shared" si="8"/>
        <v>1</v>
      </c>
      <c r="R93" s="138"/>
      <c r="S93" s="138"/>
    </row>
    <row r="94" spans="1:19" s="91" customFormat="1" ht="180">
      <c r="A94" s="27">
        <v>80</v>
      </c>
      <c r="B94" s="20">
        <v>4812512</v>
      </c>
      <c r="C94" s="22" t="s">
        <v>91</v>
      </c>
      <c r="D94" s="24" t="s">
        <v>555</v>
      </c>
      <c r="E94" s="22" t="s">
        <v>93</v>
      </c>
      <c r="F94" s="22" t="s">
        <v>101</v>
      </c>
      <c r="G94" s="118">
        <v>18577</v>
      </c>
      <c r="H94" s="22" t="s">
        <v>85</v>
      </c>
      <c r="I94" s="20" t="s">
        <v>86</v>
      </c>
      <c r="K94" s="20"/>
      <c r="L94" s="117"/>
      <c r="M94" s="24"/>
      <c r="N94" s="24"/>
      <c r="O94" s="20"/>
      <c r="P94" s="20">
        <v>1</v>
      </c>
      <c r="Q94" s="20">
        <f t="shared" si="8"/>
        <v>1</v>
      </c>
      <c r="R94" s="20"/>
      <c r="S94" s="20"/>
    </row>
    <row r="95" spans="1:19" s="91" customFormat="1" ht="90">
      <c r="A95" s="27">
        <v>81</v>
      </c>
      <c r="B95" s="20">
        <v>4804047</v>
      </c>
      <c r="C95" s="21" t="s">
        <v>158</v>
      </c>
      <c r="D95" s="24" t="s">
        <v>555</v>
      </c>
      <c r="E95" s="21" t="s">
        <v>157</v>
      </c>
      <c r="F95" s="22" t="s">
        <v>156</v>
      </c>
      <c r="G95" s="180">
        <v>39891</v>
      </c>
      <c r="H95" s="21" t="s">
        <v>155</v>
      </c>
      <c r="I95" s="20" t="s">
        <v>154</v>
      </c>
      <c r="J95" s="20" t="s">
        <v>153</v>
      </c>
      <c r="K95" s="20"/>
      <c r="L95" s="20"/>
      <c r="M95" s="20"/>
      <c r="N95" s="20"/>
      <c r="O95" s="20"/>
      <c r="P95" s="20">
        <v>1</v>
      </c>
      <c r="Q95" s="20">
        <f t="shared" si="8"/>
        <v>1</v>
      </c>
      <c r="R95" s="20"/>
      <c r="S95" s="20"/>
    </row>
    <row r="96" spans="1:19" s="170" customFormat="1" ht="54">
      <c r="A96" s="178">
        <v>82</v>
      </c>
      <c r="B96" s="137">
        <v>4812102</v>
      </c>
      <c r="C96" s="140" t="s">
        <v>533</v>
      </c>
      <c r="D96" s="137" t="s">
        <v>92</v>
      </c>
      <c r="E96" s="140" t="s">
        <v>538</v>
      </c>
      <c r="F96" s="140" t="s">
        <v>539</v>
      </c>
      <c r="G96" s="166" t="s">
        <v>22</v>
      </c>
      <c r="H96" s="140" t="s">
        <v>540</v>
      </c>
      <c r="I96" s="138" t="s">
        <v>259</v>
      </c>
      <c r="J96" s="138" t="s">
        <v>550</v>
      </c>
      <c r="K96" s="139"/>
      <c r="L96" s="137"/>
      <c r="M96" s="137"/>
      <c r="N96" s="138"/>
      <c r="O96" s="137"/>
      <c r="P96" s="137">
        <v>1</v>
      </c>
      <c r="Q96" s="138">
        <f t="shared" si="8"/>
        <v>1</v>
      </c>
      <c r="R96" s="138"/>
      <c r="S96" s="138"/>
    </row>
    <row r="97" spans="1:19" s="170" customFormat="1" ht="108">
      <c r="A97" s="178">
        <v>83</v>
      </c>
      <c r="B97" s="137">
        <v>4910120065</v>
      </c>
      <c r="C97" s="192" t="s">
        <v>534</v>
      </c>
      <c r="D97" s="137" t="s">
        <v>92</v>
      </c>
      <c r="E97" s="140" t="s">
        <v>541</v>
      </c>
      <c r="F97" s="140" t="s">
        <v>542</v>
      </c>
      <c r="G97" s="193">
        <v>18942</v>
      </c>
      <c r="H97" s="140" t="s">
        <v>85</v>
      </c>
      <c r="I97" s="138" t="s">
        <v>86</v>
      </c>
      <c r="J97" s="138"/>
      <c r="K97" s="139"/>
      <c r="L97" s="137"/>
      <c r="M97" s="137"/>
      <c r="N97" s="138"/>
      <c r="O97" s="137"/>
      <c r="P97" s="137">
        <v>1</v>
      </c>
      <c r="Q97" s="138">
        <f aca="true" t="shared" si="9" ref="Q97:Q103">SUM(K97:P97)</f>
        <v>1</v>
      </c>
      <c r="R97" s="138"/>
      <c r="S97" s="138"/>
    </row>
    <row r="98" spans="1:19" s="170" customFormat="1" ht="108">
      <c r="A98" s="178">
        <v>84</v>
      </c>
      <c r="B98" s="137">
        <v>4910120065</v>
      </c>
      <c r="C98" s="192" t="s">
        <v>534</v>
      </c>
      <c r="D98" s="137" t="s">
        <v>92</v>
      </c>
      <c r="E98" s="140" t="s">
        <v>543</v>
      </c>
      <c r="F98" s="140" t="s">
        <v>542</v>
      </c>
      <c r="G98" s="193">
        <v>18942</v>
      </c>
      <c r="H98" s="140" t="s">
        <v>587</v>
      </c>
      <c r="I98" s="138" t="s">
        <v>259</v>
      </c>
      <c r="J98" s="138" t="s">
        <v>551</v>
      </c>
      <c r="K98" s="139"/>
      <c r="L98" s="137"/>
      <c r="M98" s="137"/>
      <c r="N98" s="138"/>
      <c r="O98" s="137"/>
      <c r="P98" s="137">
        <v>1</v>
      </c>
      <c r="Q98" s="138">
        <f t="shared" si="9"/>
        <v>1</v>
      </c>
      <c r="R98" s="138"/>
      <c r="S98" s="138"/>
    </row>
    <row r="99" spans="1:19" s="170" customFormat="1" ht="54">
      <c r="A99" s="178">
        <v>85</v>
      </c>
      <c r="B99" s="137">
        <v>4812044</v>
      </c>
      <c r="C99" s="140" t="s">
        <v>535</v>
      </c>
      <c r="D99" s="137" t="s">
        <v>92</v>
      </c>
      <c r="E99" s="140" t="s">
        <v>544</v>
      </c>
      <c r="F99" s="140" t="s">
        <v>545</v>
      </c>
      <c r="G99" s="166" t="s">
        <v>22</v>
      </c>
      <c r="H99" s="140" t="s">
        <v>526</v>
      </c>
      <c r="I99" s="138" t="s">
        <v>163</v>
      </c>
      <c r="J99" s="138">
        <v>253</v>
      </c>
      <c r="K99" s="139"/>
      <c r="L99" s="137"/>
      <c r="M99" s="137"/>
      <c r="N99" s="138"/>
      <c r="O99" s="137"/>
      <c r="P99" s="137">
        <v>1</v>
      </c>
      <c r="Q99" s="138">
        <f t="shared" si="9"/>
        <v>1</v>
      </c>
      <c r="R99" s="138"/>
      <c r="S99" s="138"/>
    </row>
    <row r="100" spans="1:19" s="170" customFormat="1" ht="126">
      <c r="A100" s="178">
        <v>86</v>
      </c>
      <c r="B100" s="137">
        <v>4812106</v>
      </c>
      <c r="C100" s="192" t="s">
        <v>536</v>
      </c>
      <c r="D100" s="137" t="s">
        <v>92</v>
      </c>
      <c r="E100" s="140" t="s">
        <v>546</v>
      </c>
      <c r="F100" s="140" t="s">
        <v>547</v>
      </c>
      <c r="G100" s="194">
        <v>18881</v>
      </c>
      <c r="H100" s="140" t="s">
        <v>526</v>
      </c>
      <c r="I100" s="138" t="s">
        <v>163</v>
      </c>
      <c r="J100" s="138">
        <v>159</v>
      </c>
      <c r="K100" s="139"/>
      <c r="L100" s="137"/>
      <c r="M100" s="137"/>
      <c r="N100" s="138"/>
      <c r="O100" s="137"/>
      <c r="P100" s="137">
        <v>1</v>
      </c>
      <c r="Q100" s="138">
        <f t="shared" si="9"/>
        <v>1</v>
      </c>
      <c r="R100" s="138"/>
      <c r="S100" s="138"/>
    </row>
    <row r="101" spans="1:19" s="170" customFormat="1" ht="90">
      <c r="A101" s="178">
        <v>87</v>
      </c>
      <c r="B101" s="138">
        <v>4812116</v>
      </c>
      <c r="C101" s="140" t="s">
        <v>537</v>
      </c>
      <c r="D101" s="137" t="s">
        <v>92</v>
      </c>
      <c r="E101" s="140" t="s">
        <v>548</v>
      </c>
      <c r="F101" s="140" t="s">
        <v>549</v>
      </c>
      <c r="G101" s="138" t="s">
        <v>22</v>
      </c>
      <c r="H101" s="140" t="s">
        <v>587</v>
      </c>
      <c r="I101" s="138" t="s">
        <v>259</v>
      </c>
      <c r="J101" s="138" t="s">
        <v>552</v>
      </c>
      <c r="K101" s="138"/>
      <c r="L101" s="138"/>
      <c r="M101" s="138"/>
      <c r="N101" s="138"/>
      <c r="O101" s="138"/>
      <c r="P101" s="138">
        <v>1</v>
      </c>
      <c r="Q101" s="138">
        <f t="shared" si="9"/>
        <v>1</v>
      </c>
      <c r="R101" s="138"/>
      <c r="S101" s="138"/>
    </row>
    <row r="102" spans="1:19" s="170" customFormat="1" ht="54">
      <c r="A102" s="178">
        <v>88</v>
      </c>
      <c r="B102" s="137">
        <v>4812538</v>
      </c>
      <c r="C102" s="192" t="s">
        <v>554</v>
      </c>
      <c r="D102" s="137" t="s">
        <v>555</v>
      </c>
      <c r="E102" s="140" t="s">
        <v>556</v>
      </c>
      <c r="F102" s="140" t="s">
        <v>556</v>
      </c>
      <c r="G102" s="166">
        <v>39406</v>
      </c>
      <c r="H102" s="147" t="s">
        <v>162</v>
      </c>
      <c r="I102" s="138" t="s">
        <v>163</v>
      </c>
      <c r="J102" s="138" t="s">
        <v>557</v>
      </c>
      <c r="K102" s="139"/>
      <c r="L102" s="137"/>
      <c r="M102" s="137"/>
      <c r="N102" s="138"/>
      <c r="O102" s="137"/>
      <c r="P102" s="137">
        <v>1</v>
      </c>
      <c r="Q102" s="138">
        <f t="shared" si="9"/>
        <v>1</v>
      </c>
      <c r="R102" s="138"/>
      <c r="S102" s="138"/>
    </row>
    <row r="103" spans="1:19" s="170" customFormat="1" ht="90">
      <c r="A103" s="178">
        <v>89</v>
      </c>
      <c r="B103" s="137">
        <v>5010121026</v>
      </c>
      <c r="C103" s="192" t="s">
        <v>558</v>
      </c>
      <c r="D103" s="137" t="s">
        <v>555</v>
      </c>
      <c r="E103" s="140" t="s">
        <v>559</v>
      </c>
      <c r="F103" s="140" t="s">
        <v>560</v>
      </c>
      <c r="G103" s="166">
        <v>39940</v>
      </c>
      <c r="H103" s="140" t="s">
        <v>561</v>
      </c>
      <c r="I103" s="138" t="s">
        <v>562</v>
      </c>
      <c r="J103" s="138" t="s">
        <v>563</v>
      </c>
      <c r="K103" s="139"/>
      <c r="L103" s="137"/>
      <c r="M103" s="137"/>
      <c r="N103" s="138"/>
      <c r="O103" s="137"/>
      <c r="P103" s="137">
        <v>1</v>
      </c>
      <c r="Q103" s="138">
        <f t="shared" si="9"/>
        <v>1</v>
      </c>
      <c r="R103" s="138"/>
      <c r="S103" s="138"/>
    </row>
    <row r="104" spans="1:19" s="92" customFormat="1" ht="18">
      <c r="A104" s="231" t="s">
        <v>30</v>
      </c>
      <c r="B104" s="231"/>
      <c r="C104" s="231"/>
      <c r="D104" s="231"/>
      <c r="E104" s="231"/>
      <c r="F104" s="231"/>
      <c r="G104" s="231"/>
      <c r="H104" s="231"/>
      <c r="I104" s="231"/>
      <c r="J104" s="23"/>
      <c r="K104" s="23">
        <f>SUM(K91:K103)</f>
        <v>0</v>
      </c>
      <c r="L104" s="23">
        <f aca="true" t="shared" si="10" ref="L104:S104">SUM(L91:L103)</f>
        <v>0</v>
      </c>
      <c r="M104" s="23">
        <f t="shared" si="10"/>
        <v>0</v>
      </c>
      <c r="N104" s="23">
        <f t="shared" si="10"/>
        <v>0</v>
      </c>
      <c r="O104" s="23">
        <f t="shared" si="10"/>
        <v>0</v>
      </c>
      <c r="P104" s="23">
        <f t="shared" si="10"/>
        <v>13</v>
      </c>
      <c r="Q104" s="23">
        <f t="shared" si="10"/>
        <v>13</v>
      </c>
      <c r="R104" s="23">
        <f t="shared" si="10"/>
        <v>0</v>
      </c>
      <c r="S104" s="23">
        <f t="shared" si="10"/>
        <v>0</v>
      </c>
    </row>
    <row r="105" spans="1:19" s="91" customFormat="1" ht="21">
      <c r="A105" s="236" t="s">
        <v>24</v>
      </c>
      <c r="B105" s="236"/>
      <c r="C105" s="236"/>
      <c r="D105" s="20"/>
      <c r="E105" s="21"/>
      <c r="F105" s="22"/>
      <c r="G105" s="20"/>
      <c r="H105" s="21"/>
      <c r="I105" s="26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s="91" customFormat="1" ht="72">
      <c r="A106" s="27">
        <v>90</v>
      </c>
      <c r="B106" s="123">
        <v>5010120097</v>
      </c>
      <c r="C106" s="22" t="s">
        <v>87</v>
      </c>
      <c r="D106" s="24" t="s">
        <v>84</v>
      </c>
      <c r="E106" s="22" t="s">
        <v>89</v>
      </c>
      <c r="F106" s="21" t="s">
        <v>88</v>
      </c>
      <c r="G106" s="24" t="s">
        <v>22</v>
      </c>
      <c r="H106" s="22" t="s">
        <v>98</v>
      </c>
      <c r="I106" s="22" t="s">
        <v>99</v>
      </c>
      <c r="J106" s="20"/>
      <c r="K106" s="117"/>
      <c r="L106" s="24"/>
      <c r="M106" s="24"/>
      <c r="N106" s="20"/>
      <c r="O106" s="24"/>
      <c r="P106" s="24">
        <v>1</v>
      </c>
      <c r="Q106" s="20">
        <f aca="true" t="shared" si="11" ref="Q106:Q113">SUM(K106:P106)</f>
        <v>1</v>
      </c>
      <c r="R106" s="20"/>
      <c r="S106" s="20"/>
    </row>
    <row r="107" spans="1:19" s="91" customFormat="1" ht="162">
      <c r="A107" s="27">
        <v>91</v>
      </c>
      <c r="B107" s="20">
        <v>5010120026</v>
      </c>
      <c r="C107" s="21" t="s">
        <v>159</v>
      </c>
      <c r="D107" s="24" t="s">
        <v>84</v>
      </c>
      <c r="E107" s="21" t="s">
        <v>160</v>
      </c>
      <c r="F107" s="21" t="s">
        <v>161</v>
      </c>
      <c r="G107" s="25" t="s">
        <v>22</v>
      </c>
      <c r="H107" s="195" t="s">
        <v>162</v>
      </c>
      <c r="I107" s="135" t="s">
        <v>163</v>
      </c>
      <c r="J107" s="20" t="s">
        <v>164</v>
      </c>
      <c r="K107" s="20"/>
      <c r="L107" s="20"/>
      <c r="M107" s="20"/>
      <c r="N107" s="20"/>
      <c r="O107" s="20"/>
      <c r="P107" s="20">
        <v>1</v>
      </c>
      <c r="Q107" s="20">
        <f t="shared" si="11"/>
        <v>1</v>
      </c>
      <c r="R107" s="20"/>
      <c r="S107" s="20"/>
    </row>
    <row r="108" spans="1:19" s="170" customFormat="1" ht="72">
      <c r="A108" s="178">
        <v>92</v>
      </c>
      <c r="B108" s="138">
        <v>5010120143</v>
      </c>
      <c r="C108" s="140" t="s">
        <v>501</v>
      </c>
      <c r="D108" s="137" t="s">
        <v>504</v>
      </c>
      <c r="E108" s="140" t="s">
        <v>502</v>
      </c>
      <c r="F108" s="140" t="s">
        <v>503</v>
      </c>
      <c r="G108" s="138" t="s">
        <v>22</v>
      </c>
      <c r="H108" s="140" t="s">
        <v>587</v>
      </c>
      <c r="I108" s="138" t="s">
        <v>259</v>
      </c>
      <c r="J108" s="138" t="s">
        <v>505</v>
      </c>
      <c r="K108" s="138"/>
      <c r="L108" s="138"/>
      <c r="M108" s="138"/>
      <c r="N108" s="138"/>
      <c r="O108" s="138"/>
      <c r="P108" s="138">
        <v>1</v>
      </c>
      <c r="Q108" s="138">
        <f t="shared" si="11"/>
        <v>1</v>
      </c>
      <c r="R108" s="138"/>
      <c r="S108" s="138"/>
    </row>
    <row r="109" spans="1:19" s="170" customFormat="1" ht="108">
      <c r="A109" s="178">
        <v>93</v>
      </c>
      <c r="B109" s="138">
        <v>5110120115</v>
      </c>
      <c r="C109" s="147" t="s">
        <v>506</v>
      </c>
      <c r="D109" s="137" t="s">
        <v>84</v>
      </c>
      <c r="E109" s="140" t="s">
        <v>507</v>
      </c>
      <c r="F109" s="140" t="s">
        <v>508</v>
      </c>
      <c r="G109" s="138" t="s">
        <v>22</v>
      </c>
      <c r="H109" s="140" t="s">
        <v>509</v>
      </c>
      <c r="I109" s="138" t="s">
        <v>245</v>
      </c>
      <c r="J109" s="138">
        <v>137</v>
      </c>
      <c r="K109" s="138"/>
      <c r="L109" s="138"/>
      <c r="M109" s="138"/>
      <c r="N109" s="138">
        <v>1</v>
      </c>
      <c r="O109" s="138"/>
      <c r="P109" s="138"/>
      <c r="Q109" s="138">
        <f t="shared" si="11"/>
        <v>1</v>
      </c>
      <c r="R109" s="138"/>
      <c r="S109" s="138"/>
    </row>
    <row r="110" spans="1:19" s="170" customFormat="1" ht="72">
      <c r="A110" s="178">
        <v>94</v>
      </c>
      <c r="B110" s="138">
        <v>4910120100</v>
      </c>
      <c r="C110" s="140" t="s">
        <v>510</v>
      </c>
      <c r="D110" s="137" t="s">
        <v>84</v>
      </c>
      <c r="E110" s="140" t="s">
        <v>511</v>
      </c>
      <c r="F110" s="140" t="s">
        <v>512</v>
      </c>
      <c r="G110" s="166">
        <v>39862</v>
      </c>
      <c r="H110" s="140" t="s">
        <v>513</v>
      </c>
      <c r="I110" s="138" t="s">
        <v>514</v>
      </c>
      <c r="J110" s="138"/>
      <c r="K110" s="139"/>
      <c r="L110" s="137"/>
      <c r="M110" s="137"/>
      <c r="N110" s="138">
        <v>1</v>
      </c>
      <c r="O110" s="137"/>
      <c r="P110" s="137"/>
      <c r="Q110" s="138">
        <f t="shared" si="11"/>
        <v>1</v>
      </c>
      <c r="R110" s="138"/>
      <c r="S110" s="138"/>
    </row>
    <row r="111" spans="1:19" s="170" customFormat="1" ht="144">
      <c r="A111" s="178">
        <v>95</v>
      </c>
      <c r="B111" s="138">
        <v>4812099</v>
      </c>
      <c r="C111" s="140" t="s">
        <v>515</v>
      </c>
      <c r="D111" s="137" t="s">
        <v>84</v>
      </c>
      <c r="E111" s="147" t="s">
        <v>516</v>
      </c>
      <c r="F111" s="140" t="s">
        <v>517</v>
      </c>
      <c r="G111" s="166">
        <v>39563</v>
      </c>
      <c r="H111" s="147" t="s">
        <v>518</v>
      </c>
      <c r="I111" s="138" t="s">
        <v>519</v>
      </c>
      <c r="J111" s="138"/>
      <c r="K111" s="139">
        <v>1</v>
      </c>
      <c r="L111" s="137"/>
      <c r="M111" s="137"/>
      <c r="N111" s="138"/>
      <c r="O111" s="137"/>
      <c r="P111" s="137"/>
      <c r="Q111" s="138">
        <f t="shared" si="11"/>
        <v>1</v>
      </c>
      <c r="R111" s="138"/>
      <c r="S111" s="138"/>
    </row>
    <row r="112" spans="1:19" s="170" customFormat="1" ht="90">
      <c r="A112" s="178">
        <v>96</v>
      </c>
      <c r="B112" s="138">
        <v>4812099</v>
      </c>
      <c r="C112" s="140" t="s">
        <v>515</v>
      </c>
      <c r="D112" s="137" t="s">
        <v>84</v>
      </c>
      <c r="E112" s="147" t="s">
        <v>520</v>
      </c>
      <c r="F112" s="140" t="s">
        <v>517</v>
      </c>
      <c r="G112" s="166">
        <v>39563</v>
      </c>
      <c r="H112" s="140" t="s">
        <v>244</v>
      </c>
      <c r="I112" s="138" t="s">
        <v>245</v>
      </c>
      <c r="J112" s="138">
        <v>141</v>
      </c>
      <c r="K112" s="139"/>
      <c r="L112" s="138"/>
      <c r="M112" s="138"/>
      <c r="N112" s="138">
        <v>1</v>
      </c>
      <c r="O112" s="137"/>
      <c r="P112" s="137"/>
      <c r="Q112" s="138">
        <f t="shared" si="11"/>
        <v>1</v>
      </c>
      <c r="R112" s="138"/>
      <c r="S112" s="138"/>
    </row>
    <row r="113" spans="1:19" s="170" customFormat="1" ht="90">
      <c r="A113" s="178">
        <v>97</v>
      </c>
      <c r="B113" s="138">
        <v>4812099</v>
      </c>
      <c r="C113" s="140" t="s">
        <v>515</v>
      </c>
      <c r="D113" s="137" t="s">
        <v>84</v>
      </c>
      <c r="E113" s="147" t="s">
        <v>521</v>
      </c>
      <c r="F113" s="140" t="s">
        <v>517</v>
      </c>
      <c r="G113" s="166">
        <v>39563</v>
      </c>
      <c r="H113" s="140" t="s">
        <v>522</v>
      </c>
      <c r="I113" s="196">
        <v>19051</v>
      </c>
      <c r="J113" s="138"/>
      <c r="K113" s="139">
        <v>1</v>
      </c>
      <c r="L113" s="138"/>
      <c r="M113" s="138"/>
      <c r="N113" s="138"/>
      <c r="O113" s="137"/>
      <c r="P113" s="137"/>
      <c r="Q113" s="138">
        <f t="shared" si="11"/>
        <v>1</v>
      </c>
      <c r="R113" s="138"/>
      <c r="S113" s="138"/>
    </row>
    <row r="114" spans="1:19" s="92" customFormat="1" ht="18">
      <c r="A114" s="231" t="s">
        <v>30</v>
      </c>
      <c r="B114" s="231"/>
      <c r="C114" s="231"/>
      <c r="D114" s="231"/>
      <c r="E114" s="231"/>
      <c r="F114" s="231"/>
      <c r="G114" s="231"/>
      <c r="H114" s="231"/>
      <c r="I114" s="231"/>
      <c r="J114" s="23"/>
      <c r="K114" s="23">
        <f>SUM(K106:K113)</f>
        <v>2</v>
      </c>
      <c r="L114" s="23">
        <f aca="true" t="shared" si="12" ref="L114:S114">SUM(L106:L113)</f>
        <v>0</v>
      </c>
      <c r="M114" s="23">
        <f t="shared" si="12"/>
        <v>0</v>
      </c>
      <c r="N114" s="23">
        <f t="shared" si="12"/>
        <v>3</v>
      </c>
      <c r="O114" s="23">
        <f t="shared" si="12"/>
        <v>0</v>
      </c>
      <c r="P114" s="23">
        <f t="shared" si="12"/>
        <v>3</v>
      </c>
      <c r="Q114" s="23">
        <f t="shared" si="12"/>
        <v>8</v>
      </c>
      <c r="R114" s="23">
        <f t="shared" si="12"/>
        <v>0</v>
      </c>
      <c r="S114" s="23">
        <f t="shared" si="12"/>
        <v>0</v>
      </c>
    </row>
    <row r="115" spans="1:19" s="91" customFormat="1" ht="21">
      <c r="A115" s="236" t="s">
        <v>196</v>
      </c>
      <c r="B115" s="236"/>
      <c r="C115" s="236"/>
      <c r="D115" s="20"/>
      <c r="E115" s="21"/>
      <c r="F115" s="22"/>
      <c r="G115" s="20"/>
      <c r="H115" s="21"/>
      <c r="I115" s="26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s="91" customFormat="1" ht="72">
      <c r="A116" s="27">
        <v>98</v>
      </c>
      <c r="B116" s="20">
        <v>4910120077</v>
      </c>
      <c r="C116" s="22" t="s">
        <v>197</v>
      </c>
      <c r="D116" s="24" t="s">
        <v>198</v>
      </c>
      <c r="E116" s="121" t="s">
        <v>199</v>
      </c>
      <c r="F116" s="22" t="s">
        <v>200</v>
      </c>
      <c r="G116" s="180" t="s">
        <v>116</v>
      </c>
      <c r="H116" s="21" t="s">
        <v>201</v>
      </c>
      <c r="I116" s="20" t="s">
        <v>202</v>
      </c>
      <c r="J116" s="20"/>
      <c r="K116" s="117">
        <v>1</v>
      </c>
      <c r="L116" s="20"/>
      <c r="M116" s="20"/>
      <c r="N116" s="20"/>
      <c r="O116" s="24"/>
      <c r="P116" s="24"/>
      <c r="Q116" s="20">
        <f>SUM(K116:P116)</f>
        <v>1</v>
      </c>
      <c r="R116" s="20"/>
      <c r="S116" s="20"/>
    </row>
    <row r="117" spans="1:19" s="170" customFormat="1" ht="72">
      <c r="A117" s="178">
        <v>99</v>
      </c>
      <c r="B117" s="138">
        <v>5010120028</v>
      </c>
      <c r="C117" s="147" t="s">
        <v>344</v>
      </c>
      <c r="D117" s="137" t="s">
        <v>198</v>
      </c>
      <c r="E117" s="140" t="s">
        <v>350</v>
      </c>
      <c r="F117" s="147" t="s">
        <v>351</v>
      </c>
      <c r="G117" s="166" t="s">
        <v>22</v>
      </c>
      <c r="H117" s="140" t="s">
        <v>352</v>
      </c>
      <c r="I117" s="137" t="s">
        <v>366</v>
      </c>
      <c r="J117" s="138"/>
      <c r="K117" s="139"/>
      <c r="L117" s="138"/>
      <c r="M117" s="138"/>
      <c r="N117" s="138">
        <v>1</v>
      </c>
      <c r="O117" s="137"/>
      <c r="P117" s="137"/>
      <c r="Q117" s="138">
        <f>SUM(K117:P117)</f>
        <v>1</v>
      </c>
      <c r="R117" s="138"/>
      <c r="S117" s="138"/>
    </row>
    <row r="118" spans="1:19" s="170" customFormat="1" ht="72">
      <c r="A118" s="178">
        <v>100</v>
      </c>
      <c r="B118" s="138">
        <v>5010120028</v>
      </c>
      <c r="C118" s="147" t="s">
        <v>344</v>
      </c>
      <c r="D118" s="137" t="s">
        <v>198</v>
      </c>
      <c r="E118" s="140" t="s">
        <v>589</v>
      </c>
      <c r="F118" s="147" t="s">
        <v>351</v>
      </c>
      <c r="G118" s="166" t="s">
        <v>22</v>
      </c>
      <c r="H118" s="140" t="s">
        <v>353</v>
      </c>
      <c r="I118" s="137" t="s">
        <v>367</v>
      </c>
      <c r="J118" s="138"/>
      <c r="K118" s="139">
        <v>1</v>
      </c>
      <c r="L118" s="138"/>
      <c r="M118" s="138"/>
      <c r="N118" s="138"/>
      <c r="O118" s="137"/>
      <c r="P118" s="137"/>
      <c r="Q118" s="138">
        <f aca="true" t="shared" si="13" ref="Q118:Q124">SUM(K118:P118)</f>
        <v>1</v>
      </c>
      <c r="R118" s="138"/>
      <c r="S118" s="138"/>
    </row>
    <row r="119" spans="1:19" s="170" customFormat="1" ht="72">
      <c r="A119" s="178">
        <v>101</v>
      </c>
      <c r="B119" s="138">
        <v>5010120123</v>
      </c>
      <c r="C119" s="147" t="s">
        <v>345</v>
      </c>
      <c r="D119" s="137" t="s">
        <v>198</v>
      </c>
      <c r="E119" s="141" t="s">
        <v>354</v>
      </c>
      <c r="F119" s="147" t="s">
        <v>355</v>
      </c>
      <c r="G119" s="166" t="s">
        <v>116</v>
      </c>
      <c r="H119" s="140" t="s">
        <v>356</v>
      </c>
      <c r="I119" s="138" t="s">
        <v>277</v>
      </c>
      <c r="J119" s="138"/>
      <c r="K119" s="139"/>
      <c r="L119" s="138"/>
      <c r="M119" s="138"/>
      <c r="N119" s="138">
        <v>1</v>
      </c>
      <c r="O119" s="137"/>
      <c r="P119" s="137"/>
      <c r="Q119" s="138">
        <f t="shared" si="13"/>
        <v>1</v>
      </c>
      <c r="R119" s="138"/>
      <c r="S119" s="138"/>
    </row>
    <row r="120" spans="1:19" s="170" customFormat="1" ht="72">
      <c r="A120" s="178">
        <v>102</v>
      </c>
      <c r="B120" s="138">
        <v>4910120081</v>
      </c>
      <c r="C120" s="140" t="s">
        <v>346</v>
      </c>
      <c r="D120" s="137" t="s">
        <v>198</v>
      </c>
      <c r="E120" s="140" t="s">
        <v>590</v>
      </c>
      <c r="F120" s="147" t="s">
        <v>358</v>
      </c>
      <c r="G120" s="138" t="s">
        <v>116</v>
      </c>
      <c r="H120" s="140" t="s">
        <v>587</v>
      </c>
      <c r="I120" s="138" t="s">
        <v>259</v>
      </c>
      <c r="J120" s="138" t="s">
        <v>368</v>
      </c>
      <c r="K120" s="138"/>
      <c r="L120" s="197"/>
      <c r="M120" s="198"/>
      <c r="N120" s="138"/>
      <c r="O120" s="138"/>
      <c r="P120" s="138">
        <v>1</v>
      </c>
      <c r="Q120" s="138">
        <f t="shared" si="13"/>
        <v>1</v>
      </c>
      <c r="R120" s="138"/>
      <c r="S120" s="138"/>
    </row>
    <row r="121" spans="1:19" s="170" customFormat="1" ht="72">
      <c r="A121" s="178">
        <v>103</v>
      </c>
      <c r="B121" s="138">
        <v>4910120081</v>
      </c>
      <c r="C121" s="140" t="s">
        <v>346</v>
      </c>
      <c r="D121" s="137" t="s">
        <v>198</v>
      </c>
      <c r="E121" s="140" t="s">
        <v>357</v>
      </c>
      <c r="F121" s="147" t="s">
        <v>358</v>
      </c>
      <c r="G121" s="138" t="s">
        <v>116</v>
      </c>
      <c r="H121" s="140" t="s">
        <v>359</v>
      </c>
      <c r="I121" s="138" t="s">
        <v>369</v>
      </c>
      <c r="J121" s="138" t="s">
        <v>370</v>
      </c>
      <c r="K121" s="138"/>
      <c r="L121" s="197"/>
      <c r="M121" s="198"/>
      <c r="N121" s="138">
        <v>1</v>
      </c>
      <c r="O121" s="138"/>
      <c r="P121" s="138"/>
      <c r="Q121" s="138">
        <f t="shared" si="13"/>
        <v>1</v>
      </c>
      <c r="R121" s="138"/>
      <c r="S121" s="138"/>
    </row>
    <row r="122" spans="1:19" s="170" customFormat="1" ht="72">
      <c r="A122" s="178">
        <v>104</v>
      </c>
      <c r="B122" s="138">
        <v>5110120058</v>
      </c>
      <c r="C122" s="147" t="s">
        <v>347</v>
      </c>
      <c r="D122" s="137" t="s">
        <v>198</v>
      </c>
      <c r="E122" s="140" t="s">
        <v>360</v>
      </c>
      <c r="F122" s="147" t="s">
        <v>361</v>
      </c>
      <c r="G122" s="138" t="s">
        <v>22</v>
      </c>
      <c r="H122" s="140" t="s">
        <v>587</v>
      </c>
      <c r="I122" s="138" t="s">
        <v>259</v>
      </c>
      <c r="J122" s="138">
        <v>139</v>
      </c>
      <c r="K122" s="138"/>
      <c r="L122" s="138"/>
      <c r="M122" s="138"/>
      <c r="N122" s="138"/>
      <c r="O122" s="138">
        <v>1</v>
      </c>
      <c r="P122" s="138"/>
      <c r="Q122" s="138">
        <f t="shared" si="13"/>
        <v>1</v>
      </c>
      <c r="R122" s="138"/>
      <c r="S122" s="138"/>
    </row>
    <row r="123" spans="1:19" s="170" customFormat="1" ht="72">
      <c r="A123" s="178">
        <v>105</v>
      </c>
      <c r="B123" s="138">
        <v>4910120103</v>
      </c>
      <c r="C123" s="147" t="s">
        <v>348</v>
      </c>
      <c r="D123" s="137" t="s">
        <v>198</v>
      </c>
      <c r="E123" s="140" t="s">
        <v>362</v>
      </c>
      <c r="F123" s="147" t="s">
        <v>363</v>
      </c>
      <c r="G123" s="138" t="s">
        <v>22</v>
      </c>
      <c r="H123" s="140" t="s">
        <v>587</v>
      </c>
      <c r="I123" s="138" t="s">
        <v>259</v>
      </c>
      <c r="J123" s="138" t="s">
        <v>371</v>
      </c>
      <c r="K123" s="138"/>
      <c r="L123" s="197"/>
      <c r="M123" s="198"/>
      <c r="N123" s="138"/>
      <c r="O123" s="138"/>
      <c r="P123" s="138">
        <v>1</v>
      </c>
      <c r="Q123" s="138">
        <f t="shared" si="13"/>
        <v>1</v>
      </c>
      <c r="R123" s="138"/>
      <c r="S123" s="138"/>
    </row>
    <row r="124" spans="1:19" s="170" customFormat="1" ht="54">
      <c r="A124" s="178">
        <v>106</v>
      </c>
      <c r="B124" s="138">
        <v>4910120083</v>
      </c>
      <c r="C124" s="140" t="s">
        <v>349</v>
      </c>
      <c r="D124" s="137" t="s">
        <v>198</v>
      </c>
      <c r="E124" s="140" t="s">
        <v>364</v>
      </c>
      <c r="F124" s="147" t="s">
        <v>365</v>
      </c>
      <c r="G124" s="138" t="s">
        <v>22</v>
      </c>
      <c r="H124" s="140" t="s">
        <v>587</v>
      </c>
      <c r="I124" s="138" t="s">
        <v>259</v>
      </c>
      <c r="J124" s="138" t="s">
        <v>371</v>
      </c>
      <c r="K124" s="138"/>
      <c r="L124" s="197"/>
      <c r="M124" s="198"/>
      <c r="N124" s="138"/>
      <c r="O124" s="138"/>
      <c r="P124" s="138">
        <v>1</v>
      </c>
      <c r="Q124" s="138">
        <f t="shared" si="13"/>
        <v>1</v>
      </c>
      <c r="R124" s="138"/>
      <c r="S124" s="138"/>
    </row>
    <row r="125" spans="1:19" s="92" customFormat="1" ht="18">
      <c r="A125" s="231" t="s">
        <v>30</v>
      </c>
      <c r="B125" s="231"/>
      <c r="C125" s="231"/>
      <c r="D125" s="231"/>
      <c r="E125" s="231"/>
      <c r="F125" s="231"/>
      <c r="G125" s="231"/>
      <c r="H125" s="231"/>
      <c r="I125" s="231"/>
      <c r="J125" s="23"/>
      <c r="K125" s="23">
        <f>SUM(K116:K124)</f>
        <v>2</v>
      </c>
      <c r="L125" s="23">
        <f aca="true" t="shared" si="14" ref="L125:S125">SUM(L116:L124)</f>
        <v>0</v>
      </c>
      <c r="M125" s="23">
        <f t="shared" si="14"/>
        <v>0</v>
      </c>
      <c r="N125" s="23">
        <f t="shared" si="14"/>
        <v>3</v>
      </c>
      <c r="O125" s="23">
        <f t="shared" si="14"/>
        <v>1</v>
      </c>
      <c r="P125" s="23">
        <f t="shared" si="14"/>
        <v>3</v>
      </c>
      <c r="Q125" s="23">
        <f t="shared" si="14"/>
        <v>9</v>
      </c>
      <c r="R125" s="23">
        <f t="shared" si="14"/>
        <v>0</v>
      </c>
      <c r="S125" s="23">
        <f t="shared" si="14"/>
        <v>0</v>
      </c>
    </row>
    <row r="126" spans="1:19" s="91" customFormat="1" ht="21">
      <c r="A126" s="237" t="s">
        <v>553</v>
      </c>
      <c r="B126" s="237"/>
      <c r="C126" s="237"/>
      <c r="D126" s="20"/>
      <c r="E126" s="21"/>
      <c r="F126" s="22"/>
      <c r="G126" s="20"/>
      <c r="H126" s="21"/>
      <c r="I126" s="26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s="91" customFormat="1" ht="90">
      <c r="A127" s="27">
        <v>107</v>
      </c>
      <c r="B127" s="20">
        <v>4804047</v>
      </c>
      <c r="C127" s="21" t="s">
        <v>158</v>
      </c>
      <c r="D127" s="20" t="s">
        <v>564</v>
      </c>
      <c r="E127" s="21" t="s">
        <v>157</v>
      </c>
      <c r="F127" s="22" t="s">
        <v>156</v>
      </c>
      <c r="G127" s="180">
        <v>39891</v>
      </c>
      <c r="H127" s="21" t="s">
        <v>155</v>
      </c>
      <c r="I127" s="20" t="s">
        <v>154</v>
      </c>
      <c r="J127" s="20" t="s">
        <v>153</v>
      </c>
      <c r="K127" s="20"/>
      <c r="L127" s="20"/>
      <c r="M127" s="20"/>
      <c r="N127" s="20"/>
      <c r="O127" s="20"/>
      <c r="P127" s="20">
        <v>1</v>
      </c>
      <c r="Q127" s="20">
        <f aca="true" t="shared" si="15" ref="Q127:Q132">SUM(K127:P127)</f>
        <v>1</v>
      </c>
      <c r="R127" s="20"/>
      <c r="S127" s="20"/>
    </row>
    <row r="128" spans="1:19" s="91" customFormat="1" ht="72">
      <c r="A128" s="27">
        <v>108</v>
      </c>
      <c r="B128" s="20">
        <v>5010121097</v>
      </c>
      <c r="C128" s="22" t="s">
        <v>565</v>
      </c>
      <c r="D128" s="20" t="s">
        <v>564</v>
      </c>
      <c r="E128" s="22" t="s">
        <v>569</v>
      </c>
      <c r="F128" s="21" t="s">
        <v>570</v>
      </c>
      <c r="G128" s="180">
        <v>39871</v>
      </c>
      <c r="H128" s="21" t="s">
        <v>571</v>
      </c>
      <c r="I128" s="20" t="s">
        <v>579</v>
      </c>
      <c r="J128" s="20"/>
      <c r="K128" s="20"/>
      <c r="L128" s="20"/>
      <c r="M128" s="20"/>
      <c r="N128" s="20"/>
      <c r="O128" s="20"/>
      <c r="P128" s="20">
        <v>1</v>
      </c>
      <c r="Q128" s="20">
        <f t="shared" si="15"/>
        <v>1</v>
      </c>
      <c r="R128" s="20"/>
      <c r="S128" s="20"/>
    </row>
    <row r="129" spans="1:19" s="91" customFormat="1" ht="72">
      <c r="A129" s="27">
        <v>109</v>
      </c>
      <c r="B129" s="20">
        <v>5010121097</v>
      </c>
      <c r="C129" s="22" t="s">
        <v>565</v>
      </c>
      <c r="D129" s="20" t="s">
        <v>564</v>
      </c>
      <c r="E129" s="22" t="s">
        <v>591</v>
      </c>
      <c r="F129" s="21" t="s">
        <v>570</v>
      </c>
      <c r="G129" s="180">
        <v>39871</v>
      </c>
      <c r="H129" s="21" t="s">
        <v>572</v>
      </c>
      <c r="I129" s="20" t="s">
        <v>580</v>
      </c>
      <c r="J129" s="20" t="s">
        <v>581</v>
      </c>
      <c r="K129" s="20"/>
      <c r="L129" s="20"/>
      <c r="M129" s="20"/>
      <c r="N129" s="20">
        <v>1</v>
      </c>
      <c r="O129" s="20"/>
      <c r="P129" s="20"/>
      <c r="Q129" s="20">
        <f t="shared" si="15"/>
        <v>1</v>
      </c>
      <c r="R129" s="20"/>
      <c r="S129" s="20"/>
    </row>
    <row r="130" spans="1:19" s="91" customFormat="1" ht="72">
      <c r="A130" s="27">
        <v>110</v>
      </c>
      <c r="B130" s="20">
        <v>4604035</v>
      </c>
      <c r="C130" s="21" t="s">
        <v>566</v>
      </c>
      <c r="D130" s="20" t="s">
        <v>564</v>
      </c>
      <c r="E130" s="21" t="s">
        <v>573</v>
      </c>
      <c r="F130" s="21" t="s">
        <v>574</v>
      </c>
      <c r="G130" s="20" t="s">
        <v>22</v>
      </c>
      <c r="H130" s="21" t="s">
        <v>587</v>
      </c>
      <c r="I130" s="20" t="s">
        <v>259</v>
      </c>
      <c r="J130" s="20" t="s">
        <v>582</v>
      </c>
      <c r="K130" s="20"/>
      <c r="L130" s="20"/>
      <c r="M130" s="20"/>
      <c r="N130" s="20"/>
      <c r="O130" s="20"/>
      <c r="P130" s="20">
        <v>1</v>
      </c>
      <c r="Q130" s="20">
        <f t="shared" si="15"/>
        <v>1</v>
      </c>
      <c r="R130" s="20"/>
      <c r="S130" s="20"/>
    </row>
    <row r="131" spans="1:19" s="91" customFormat="1" ht="72">
      <c r="A131" s="27">
        <v>111</v>
      </c>
      <c r="B131" s="20">
        <v>5010121096</v>
      </c>
      <c r="C131" s="21" t="s">
        <v>567</v>
      </c>
      <c r="D131" s="20" t="s">
        <v>564</v>
      </c>
      <c r="E131" s="21" t="s">
        <v>575</v>
      </c>
      <c r="F131" s="22" t="s">
        <v>576</v>
      </c>
      <c r="G131" s="180">
        <v>39937</v>
      </c>
      <c r="H131" s="21" t="s">
        <v>587</v>
      </c>
      <c r="I131" s="20" t="s">
        <v>259</v>
      </c>
      <c r="J131" s="20" t="s">
        <v>583</v>
      </c>
      <c r="K131" s="20"/>
      <c r="L131" s="20"/>
      <c r="M131" s="20"/>
      <c r="N131" s="20"/>
      <c r="O131" s="20"/>
      <c r="P131" s="20">
        <v>1</v>
      </c>
      <c r="Q131" s="20">
        <f t="shared" si="15"/>
        <v>1</v>
      </c>
      <c r="R131" s="20"/>
      <c r="S131" s="20"/>
    </row>
    <row r="132" spans="1:19" s="91" customFormat="1" ht="72">
      <c r="A132" s="27">
        <v>112</v>
      </c>
      <c r="B132" s="20">
        <v>4910021080</v>
      </c>
      <c r="C132" s="21" t="s">
        <v>568</v>
      </c>
      <c r="D132" s="20" t="s">
        <v>564</v>
      </c>
      <c r="E132" s="21" t="s">
        <v>577</v>
      </c>
      <c r="F132" s="22" t="s">
        <v>578</v>
      </c>
      <c r="G132" s="20" t="s">
        <v>22</v>
      </c>
      <c r="H132" s="21" t="s">
        <v>587</v>
      </c>
      <c r="I132" s="20" t="s">
        <v>259</v>
      </c>
      <c r="J132" s="20" t="s">
        <v>584</v>
      </c>
      <c r="K132" s="20"/>
      <c r="L132" s="20"/>
      <c r="M132" s="20"/>
      <c r="N132" s="20"/>
      <c r="O132" s="20"/>
      <c r="P132" s="20">
        <v>1</v>
      </c>
      <c r="Q132" s="20">
        <f t="shared" si="15"/>
        <v>1</v>
      </c>
      <c r="R132" s="20"/>
      <c r="S132" s="20"/>
    </row>
    <row r="133" spans="1:19" s="92" customFormat="1" ht="18">
      <c r="A133" s="231" t="s">
        <v>30</v>
      </c>
      <c r="B133" s="231"/>
      <c r="C133" s="231"/>
      <c r="D133" s="231"/>
      <c r="E133" s="231"/>
      <c r="F133" s="231"/>
      <c r="G133" s="231"/>
      <c r="H133" s="231"/>
      <c r="I133" s="231"/>
      <c r="J133" s="23"/>
      <c r="K133" s="23">
        <f>SUM(K127:K132)</f>
        <v>0</v>
      </c>
      <c r="L133" s="23">
        <f aca="true" t="shared" si="16" ref="L133:S133">SUM(L127:L132)</f>
        <v>0</v>
      </c>
      <c r="M133" s="23">
        <f t="shared" si="16"/>
        <v>0</v>
      </c>
      <c r="N133" s="23">
        <f t="shared" si="16"/>
        <v>1</v>
      </c>
      <c r="O133" s="23">
        <f t="shared" si="16"/>
        <v>0</v>
      </c>
      <c r="P133" s="23">
        <f t="shared" si="16"/>
        <v>5</v>
      </c>
      <c r="Q133" s="23">
        <f t="shared" si="16"/>
        <v>6</v>
      </c>
      <c r="R133" s="23">
        <f t="shared" si="16"/>
        <v>0</v>
      </c>
      <c r="S133" s="23">
        <f t="shared" si="16"/>
        <v>0</v>
      </c>
    </row>
    <row r="134" spans="1:19" s="93" customFormat="1" ht="18">
      <c r="A134" s="252" t="s">
        <v>27</v>
      </c>
      <c r="B134" s="252"/>
      <c r="C134" s="252"/>
      <c r="D134" s="252"/>
      <c r="E134" s="252"/>
      <c r="F134" s="252"/>
      <c r="G134" s="252"/>
      <c r="H134" s="252"/>
      <c r="I134" s="252"/>
      <c r="J134" s="57"/>
      <c r="K134" s="57">
        <f>SUM(K19,K31,K61,K89,K104,K114,K125,K133)</f>
        <v>5</v>
      </c>
      <c r="L134" s="57">
        <f aca="true" t="shared" si="17" ref="L134:S134">SUM(L19,L31,L61,L89,L104,L114,L125,L133)</f>
        <v>2</v>
      </c>
      <c r="M134" s="57">
        <f t="shared" si="17"/>
        <v>1</v>
      </c>
      <c r="N134" s="57">
        <f t="shared" si="17"/>
        <v>19</v>
      </c>
      <c r="O134" s="57">
        <f t="shared" si="17"/>
        <v>1</v>
      </c>
      <c r="P134" s="57">
        <f t="shared" si="17"/>
        <v>84</v>
      </c>
      <c r="Q134" s="57">
        <f t="shared" si="17"/>
        <v>112</v>
      </c>
      <c r="R134" s="57">
        <f t="shared" si="17"/>
        <v>0</v>
      </c>
      <c r="S134" s="57">
        <f t="shared" si="17"/>
        <v>0</v>
      </c>
    </row>
    <row r="135" spans="1:19" ht="23.25">
      <c r="A135" s="77" t="s">
        <v>231</v>
      </c>
      <c r="B135" s="78"/>
      <c r="C135" s="78"/>
      <c r="D135" s="78"/>
      <c r="E135" s="78"/>
      <c r="F135" s="78"/>
      <c r="G135" s="78"/>
      <c r="H135" s="79"/>
      <c r="I135" s="79"/>
      <c r="J135" s="79"/>
      <c r="K135" s="80"/>
      <c r="L135" s="80"/>
      <c r="M135" s="80"/>
      <c r="N135" s="253" t="s">
        <v>586</v>
      </c>
      <c r="O135" s="253"/>
      <c r="P135" s="253"/>
      <c r="Q135" s="253"/>
      <c r="R135" s="253"/>
      <c r="S135" s="254"/>
    </row>
    <row r="136" spans="1:19" ht="23.25">
      <c r="A136" s="58" t="s">
        <v>15</v>
      </c>
      <c r="B136" s="59"/>
      <c r="C136" s="59"/>
      <c r="D136" s="59"/>
      <c r="E136" s="59"/>
      <c r="F136" s="59"/>
      <c r="G136" s="59"/>
      <c r="H136" s="60"/>
      <c r="I136" s="60"/>
      <c r="J136" s="60"/>
      <c r="K136" s="61"/>
      <c r="L136" s="61"/>
      <c r="M136" s="61"/>
      <c r="N136" s="62"/>
      <c r="O136" s="63"/>
      <c r="P136" s="63"/>
      <c r="Q136" s="63"/>
      <c r="R136" s="63"/>
      <c r="S136" s="64"/>
    </row>
    <row r="137" spans="1:19" ht="23.25">
      <c r="A137" s="65" t="s">
        <v>16</v>
      </c>
      <c r="B137" s="66"/>
      <c r="C137" s="66"/>
      <c r="D137" s="66"/>
      <c r="E137" s="66"/>
      <c r="F137" s="66"/>
      <c r="G137" s="66"/>
      <c r="H137" s="67"/>
      <c r="I137" s="67"/>
      <c r="J137" s="67"/>
      <c r="K137" s="68"/>
      <c r="L137" s="68"/>
      <c r="M137" s="68"/>
      <c r="N137" s="69"/>
      <c r="O137" s="70"/>
      <c r="P137" s="70"/>
      <c r="Q137" s="70"/>
      <c r="R137" s="70"/>
      <c r="S137" s="71"/>
    </row>
    <row r="138" spans="1:19" ht="23.25">
      <c r="A138" s="72" t="s">
        <v>3</v>
      </c>
      <c r="B138" s="66"/>
      <c r="C138" s="66"/>
      <c r="D138" s="66"/>
      <c r="E138" s="66"/>
      <c r="F138" s="66"/>
      <c r="G138" s="66"/>
      <c r="H138" s="73"/>
      <c r="I138" s="73"/>
      <c r="J138" s="73"/>
      <c r="K138" s="68"/>
      <c r="L138" s="68"/>
      <c r="M138" s="68"/>
      <c r="N138" s="74"/>
      <c r="O138" s="75"/>
      <c r="P138" s="75"/>
      <c r="Q138" s="75"/>
      <c r="R138" s="75"/>
      <c r="S138" s="76"/>
    </row>
    <row r="139" spans="1:19" ht="23.25">
      <c r="A139" s="65" t="s">
        <v>6</v>
      </c>
      <c r="B139" s="66"/>
      <c r="C139" s="66"/>
      <c r="D139" s="66"/>
      <c r="E139" s="66"/>
      <c r="F139" s="66"/>
      <c r="G139" s="66"/>
      <c r="H139" s="67"/>
      <c r="I139" s="67"/>
      <c r="J139" s="67"/>
      <c r="K139" s="68"/>
      <c r="L139" s="68"/>
      <c r="M139" s="68"/>
      <c r="N139" s="69"/>
      <c r="O139" s="70"/>
      <c r="P139" s="70"/>
      <c r="Q139" s="70"/>
      <c r="R139" s="70"/>
      <c r="S139" s="71"/>
    </row>
    <row r="140" spans="1:19" ht="23.25">
      <c r="A140" s="77" t="s">
        <v>7</v>
      </c>
      <c r="B140" s="78"/>
      <c r="C140" s="78"/>
      <c r="D140" s="78"/>
      <c r="E140" s="78"/>
      <c r="F140" s="78"/>
      <c r="G140" s="78"/>
      <c r="H140" s="79"/>
      <c r="I140" s="79"/>
      <c r="J140" s="79"/>
      <c r="K140" s="80"/>
      <c r="L140" s="80"/>
      <c r="M140" s="80"/>
      <c r="N140" s="81"/>
      <c r="O140" s="82"/>
      <c r="P140" s="82"/>
      <c r="Q140" s="82"/>
      <c r="R140" s="82"/>
      <c r="S140" s="83"/>
    </row>
    <row r="141" spans="1:19" ht="23.25">
      <c r="A141" s="59" t="s">
        <v>47</v>
      </c>
      <c r="B141" s="59"/>
      <c r="C141" s="59"/>
      <c r="D141" s="84"/>
      <c r="E141" s="84"/>
      <c r="F141" s="84"/>
      <c r="M141" s="255" t="s">
        <v>48</v>
      </c>
      <c r="N141" s="255"/>
      <c r="O141" s="255"/>
      <c r="P141" s="255"/>
      <c r="Q141" s="255"/>
      <c r="R141" s="255"/>
      <c r="S141" s="255"/>
    </row>
    <row r="142" spans="1:19" ht="23.25">
      <c r="A142" s="256" t="s">
        <v>14</v>
      </c>
      <c r="B142" s="256"/>
      <c r="C142" s="256"/>
      <c r="M142" s="85"/>
      <c r="N142" s="85"/>
      <c r="O142" s="251" t="s">
        <v>20</v>
      </c>
      <c r="P142" s="251"/>
      <c r="Q142" s="251"/>
      <c r="R142" s="251"/>
      <c r="S142" s="251"/>
    </row>
    <row r="143" spans="13:19" ht="23.25">
      <c r="M143" s="251" t="s">
        <v>18</v>
      </c>
      <c r="N143" s="251"/>
      <c r="O143" s="251"/>
      <c r="P143" s="251"/>
      <c r="Q143" s="251"/>
      <c r="R143" s="251"/>
      <c r="S143" s="251"/>
    </row>
  </sheetData>
  <autoFilter ref="A5:T143"/>
  <mergeCells count="42">
    <mergeCell ref="A133:I133"/>
    <mergeCell ref="A19:I19"/>
    <mergeCell ref="A104:I104"/>
    <mergeCell ref="A114:I114"/>
    <mergeCell ref="A90:C90"/>
    <mergeCell ref="A62:C62"/>
    <mergeCell ref="A89:I89"/>
    <mergeCell ref="A105:C105"/>
    <mergeCell ref="A20:C20"/>
    <mergeCell ref="A32:C32"/>
    <mergeCell ref="M143:S143"/>
    <mergeCell ref="A134:I134"/>
    <mergeCell ref="N135:S135"/>
    <mergeCell ref="M141:S141"/>
    <mergeCell ref="A142:C142"/>
    <mergeCell ref="O142:S142"/>
    <mergeCell ref="A1:R1"/>
    <mergeCell ref="M4:N4"/>
    <mergeCell ref="S3:S5"/>
    <mergeCell ref="K3:R3"/>
    <mergeCell ref="C3:C5"/>
    <mergeCell ref="G3:G5"/>
    <mergeCell ref="H3:H5"/>
    <mergeCell ref="Q4:Q5"/>
    <mergeCell ref="D3:D5"/>
    <mergeCell ref="E3:E5"/>
    <mergeCell ref="A126:C126"/>
    <mergeCell ref="M2:S2"/>
    <mergeCell ref="K4:K5"/>
    <mergeCell ref="L4:L5"/>
    <mergeCell ref="R4:R5"/>
    <mergeCell ref="O4:P4"/>
    <mergeCell ref="A115:C115"/>
    <mergeCell ref="A125:I125"/>
    <mergeCell ref="J3:J5"/>
    <mergeCell ref="A61:I61"/>
    <mergeCell ref="A31:I31"/>
    <mergeCell ref="A3:A5"/>
    <mergeCell ref="B3:B5"/>
    <mergeCell ref="F3:F5"/>
    <mergeCell ref="I3:I5"/>
    <mergeCell ref="A6:C6"/>
  </mergeCells>
  <printOptions/>
  <pageMargins left="0.7874015748031497" right="0.5511811023622047" top="1.11" bottom="0.81" header="0.75" footer="0.16"/>
  <pageSetup horizontalDpi="600" verticalDpi="600" orientation="landscape" paperSize="9" scale="68" r:id="rId1"/>
  <headerFooter alignWithMargins="0">
    <oddHeader>&amp;C            &amp;"Cordia New,ตัวหนา"&amp;18ข้อมูลการดำเนินงานคณะวิศวกรรมศาสตร์ มหาวิทยาลัยสงขลานครินทร์  ประจำปีงบประมาณ 2551&amp;R&amp;"Angsana New,ตัวหนา"&amp;18F-Data-EQ 01-7-2 V.1:May-50  1/1</oddHeader>
    <oddFooter>&amp;Cหน้า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D39"/>
  <sheetViews>
    <sheetView view="pageBreakPreview" zoomScaleSheetLayoutView="100" workbookViewId="0" topLeftCell="A1">
      <selection activeCell="B12" sqref="B12"/>
    </sheetView>
  </sheetViews>
  <sheetFormatPr defaultColWidth="9.140625" defaultRowHeight="21.75"/>
  <cols>
    <col min="1" max="1" width="58.8515625" style="5" customWidth="1"/>
    <col min="2" max="2" width="24.8515625" style="5" customWidth="1"/>
    <col min="3" max="3" width="13.140625" style="5" customWidth="1"/>
    <col min="4" max="4" width="11.8515625" style="5" customWidth="1"/>
    <col min="5" max="16384" width="9.140625" style="5" customWidth="1"/>
  </cols>
  <sheetData>
    <row r="1" spans="1:4" ht="29.25" customHeight="1">
      <c r="A1" s="224" t="s">
        <v>194</v>
      </c>
      <c r="B1" s="224"/>
      <c r="C1" s="224"/>
      <c r="D1" s="224"/>
    </row>
    <row r="2" spans="1:4" ht="24.75" customHeight="1">
      <c r="A2" s="2"/>
      <c r="B2" s="258"/>
      <c r="C2" s="258"/>
      <c r="D2" s="258"/>
    </row>
    <row r="3" spans="1:4" ht="29.25" customHeight="1">
      <c r="A3" s="205" t="s">
        <v>11</v>
      </c>
      <c r="B3" s="206"/>
      <c r="C3" s="206"/>
      <c r="D3" s="207"/>
    </row>
    <row r="4" spans="1:4" ht="26.25" customHeight="1">
      <c r="A4" s="208" t="s">
        <v>12</v>
      </c>
      <c r="B4" s="209"/>
      <c r="C4" s="209"/>
      <c r="D4" s="228"/>
    </row>
    <row r="5" spans="1:4" ht="23.25" customHeight="1">
      <c r="A5" s="17" t="s">
        <v>191</v>
      </c>
      <c r="B5" s="203" t="s">
        <v>311</v>
      </c>
      <c r="C5" s="203"/>
      <c r="D5" s="204"/>
    </row>
    <row r="6" spans="1:4" s="7" customFormat="1" ht="26.25" customHeight="1">
      <c r="A6" s="13" t="s">
        <v>29</v>
      </c>
      <c r="B6" s="10" t="s">
        <v>31</v>
      </c>
      <c r="C6" s="259" t="s">
        <v>5</v>
      </c>
      <c r="D6" s="260"/>
    </row>
    <row r="7" spans="1:4" ht="27.75" customHeight="1">
      <c r="A7" s="87" t="s">
        <v>66</v>
      </c>
      <c r="B7" s="109">
        <v>0</v>
      </c>
      <c r="C7" s="110"/>
      <c r="D7" s="14"/>
    </row>
    <row r="8" spans="1:4" ht="23.25">
      <c r="A8" s="32" t="s">
        <v>43</v>
      </c>
      <c r="B8" s="89">
        <f>SUM(B9:B10)</f>
        <v>1</v>
      </c>
      <c r="C8" s="37"/>
      <c r="D8" s="15"/>
    </row>
    <row r="9" spans="1:4" ht="23.25">
      <c r="A9" s="34" t="s">
        <v>39</v>
      </c>
      <c r="B9" s="90">
        <f>'1.8.2รายชิ่อบทความฯป.เอก '!K44</f>
        <v>1</v>
      </c>
      <c r="C9" s="38" t="e">
        <f>B9/B7</f>
        <v>#DIV/0!</v>
      </c>
      <c r="D9" s="15" t="s">
        <v>61</v>
      </c>
    </row>
    <row r="10" spans="1:4" ht="23.25">
      <c r="A10" s="34" t="s">
        <v>40</v>
      </c>
      <c r="B10" s="90">
        <f>'1.8.2รายชิ่อบทความฯป.เอก '!L44</f>
        <v>0</v>
      </c>
      <c r="C10" s="38" t="e">
        <f>B10/B7</f>
        <v>#DIV/0!</v>
      </c>
      <c r="D10" s="15" t="s">
        <v>61</v>
      </c>
    </row>
    <row r="11" spans="1:4" ht="23.25">
      <c r="A11" s="32" t="s">
        <v>54</v>
      </c>
      <c r="B11" s="28" t="s">
        <v>22</v>
      </c>
      <c r="C11" s="39"/>
      <c r="D11" s="15"/>
    </row>
    <row r="12" spans="1:4" ht="23.25">
      <c r="A12" s="34" t="s">
        <v>55</v>
      </c>
      <c r="B12" s="12">
        <f>SUM(B16,B20)</f>
        <v>25</v>
      </c>
      <c r="C12" s="39"/>
      <c r="D12" s="15"/>
    </row>
    <row r="13" spans="1:4" ht="23.25">
      <c r="A13" s="34" t="s">
        <v>56</v>
      </c>
      <c r="B13" s="36"/>
      <c r="C13" s="38" t="e">
        <f>B16/B7</f>
        <v>#DIV/0!</v>
      </c>
      <c r="D13" s="15" t="s">
        <v>61</v>
      </c>
    </row>
    <row r="14" spans="1:4" ht="23.25">
      <c r="A14" s="34" t="s">
        <v>44</v>
      </c>
      <c r="B14" s="35">
        <f>'1.8.2รายชิ่อบทความฯป.เอก '!M44</f>
        <v>0</v>
      </c>
      <c r="C14" s="40"/>
      <c r="D14" s="49"/>
    </row>
    <row r="15" spans="1:4" ht="23.25">
      <c r="A15" s="34" t="s">
        <v>45</v>
      </c>
      <c r="B15" s="35">
        <f>'1.8.2รายชิ่อบทความฯป.เอก '!N44</f>
        <v>13</v>
      </c>
      <c r="C15" s="40"/>
      <c r="D15" s="49"/>
    </row>
    <row r="16" spans="1:4" s="45" customFormat="1" ht="23.25">
      <c r="A16" s="19" t="s">
        <v>41</v>
      </c>
      <c r="B16" s="16">
        <f>SUM(B14:B15)</f>
        <v>13</v>
      </c>
      <c r="C16" s="40"/>
      <c r="D16" s="88"/>
    </row>
    <row r="17" spans="1:4" ht="23.25">
      <c r="A17" s="34" t="s">
        <v>59</v>
      </c>
      <c r="B17" s="35"/>
      <c r="C17" s="38" t="e">
        <f>B20/B7</f>
        <v>#DIV/0!</v>
      </c>
      <c r="D17" s="15" t="s">
        <v>61</v>
      </c>
    </row>
    <row r="18" spans="1:4" ht="23.25">
      <c r="A18" s="34" t="s">
        <v>44</v>
      </c>
      <c r="B18" s="35">
        <f>'1.8.2รายชิ่อบทความฯป.เอก '!O44</f>
        <v>0</v>
      </c>
      <c r="C18" s="41"/>
      <c r="D18" s="49"/>
    </row>
    <row r="19" spans="1:4" ht="23.25">
      <c r="A19" s="34" t="s">
        <v>45</v>
      </c>
      <c r="B19" s="35">
        <f>'1.8.2รายชิ่อบทความฯป.เอก '!P44</f>
        <v>12</v>
      </c>
      <c r="C19" s="41"/>
      <c r="D19" s="49"/>
    </row>
    <row r="20" spans="1:4" ht="23.25">
      <c r="A20" s="34" t="s">
        <v>41</v>
      </c>
      <c r="B20" s="35">
        <f>SUM(B18:B19)</f>
        <v>12</v>
      </c>
      <c r="C20" s="41"/>
      <c r="D20" s="49"/>
    </row>
    <row r="21" spans="1:4" ht="23.25">
      <c r="A21" s="34" t="s">
        <v>57</v>
      </c>
      <c r="B21" s="35" t="s">
        <v>22</v>
      </c>
      <c r="C21" s="38">
        <v>0</v>
      </c>
      <c r="D21" s="15" t="s">
        <v>61</v>
      </c>
    </row>
    <row r="22" spans="1:4" ht="23.25">
      <c r="A22" s="34" t="s">
        <v>58</v>
      </c>
      <c r="B22" s="35" t="s">
        <v>22</v>
      </c>
      <c r="C22" s="42">
        <v>0</v>
      </c>
      <c r="D22" s="15" t="s">
        <v>61</v>
      </c>
    </row>
    <row r="23" spans="1:4" s="44" customFormat="1" ht="23.25">
      <c r="A23" s="46" t="s">
        <v>4</v>
      </c>
      <c r="B23" s="47"/>
      <c r="C23" s="18" t="e">
        <f>((B8+B12)/B7)*100</f>
        <v>#DIV/0!</v>
      </c>
      <c r="D23" s="48"/>
    </row>
    <row r="24" spans="1:4" ht="23.25" customHeight="1">
      <c r="A24" s="11" t="s">
        <v>231</v>
      </c>
      <c r="B24" s="220" t="s">
        <v>585</v>
      </c>
      <c r="C24" s="220"/>
      <c r="D24" s="221"/>
    </row>
    <row r="25" spans="1:4" ht="23.25" customHeight="1">
      <c r="A25" s="200" t="s">
        <v>21</v>
      </c>
      <c r="B25" s="201"/>
      <c r="C25" s="201"/>
      <c r="D25" s="202"/>
    </row>
    <row r="26" spans="1:4" ht="23.25" customHeight="1">
      <c r="A26" s="214" t="s">
        <v>65</v>
      </c>
      <c r="B26" s="226"/>
      <c r="C26" s="226"/>
      <c r="D26" s="227"/>
    </row>
    <row r="27" spans="1:4" ht="23.25">
      <c r="A27" s="222" t="s">
        <v>3</v>
      </c>
      <c r="B27" s="215"/>
      <c r="C27" s="215"/>
      <c r="D27" s="216"/>
    </row>
    <row r="28" spans="1:4" ht="42.75" customHeight="1">
      <c r="A28" s="214" t="s">
        <v>0</v>
      </c>
      <c r="B28" s="215"/>
      <c r="C28" s="215"/>
      <c r="D28" s="216"/>
    </row>
    <row r="29" spans="1:4" ht="23.25">
      <c r="A29" s="222" t="s">
        <v>6</v>
      </c>
      <c r="B29" s="215"/>
      <c r="C29" s="215"/>
      <c r="D29" s="216"/>
    </row>
    <row r="30" spans="1:4" ht="23.25">
      <c r="A30" s="217" t="s">
        <v>7</v>
      </c>
      <c r="B30" s="218"/>
      <c r="C30" s="218"/>
      <c r="D30" s="219"/>
    </row>
    <row r="31" spans="1:4" ht="23.25" customHeight="1">
      <c r="A31" s="8" t="s">
        <v>47</v>
      </c>
      <c r="B31" s="1"/>
      <c r="C31" s="213" t="s">
        <v>48</v>
      </c>
      <c r="D31" s="213"/>
    </row>
    <row r="32" spans="1:4" ht="23.25" customHeight="1">
      <c r="A32" s="8" t="s">
        <v>62</v>
      </c>
      <c r="B32" s="213" t="s">
        <v>19</v>
      </c>
      <c r="C32" s="213"/>
      <c r="D32" s="213"/>
    </row>
    <row r="33" spans="1:4" ht="23.25">
      <c r="A33" s="2"/>
      <c r="B33" s="223" t="s">
        <v>18</v>
      </c>
      <c r="C33" s="223"/>
      <c r="D33" s="223"/>
    </row>
    <row r="34" spans="1:4" ht="23.25">
      <c r="A34" s="210"/>
      <c r="B34" s="210"/>
      <c r="C34" s="210"/>
      <c r="D34" s="210"/>
    </row>
    <row r="35" ht="23.25">
      <c r="A35" s="6"/>
    </row>
    <row r="36" ht="23.25">
      <c r="A36" s="6"/>
    </row>
    <row r="37" ht="23.25">
      <c r="A37" s="6"/>
    </row>
    <row r="38" ht="23.25">
      <c r="A38" s="6"/>
    </row>
    <row r="39" ht="23.25">
      <c r="A39" s="6"/>
    </row>
  </sheetData>
  <mergeCells count="17">
    <mergeCell ref="A1:D1"/>
    <mergeCell ref="A28:D28"/>
    <mergeCell ref="A29:D29"/>
    <mergeCell ref="A30:D30"/>
    <mergeCell ref="B24:D24"/>
    <mergeCell ref="C6:D6"/>
    <mergeCell ref="A26:D26"/>
    <mergeCell ref="A27:D27"/>
    <mergeCell ref="A3:D3"/>
    <mergeCell ref="C31:D31"/>
    <mergeCell ref="A34:D34"/>
    <mergeCell ref="B2:D2"/>
    <mergeCell ref="B32:D32"/>
    <mergeCell ref="A4:D4"/>
    <mergeCell ref="B5:D5"/>
    <mergeCell ref="A25:D25"/>
    <mergeCell ref="B33:D33"/>
  </mergeCells>
  <printOptions/>
  <pageMargins left="1.47" right="0.39" top="0.7874015748031497" bottom="0.984251968503937" header="0.5118110236220472" footer="0.31496062992125984"/>
  <pageSetup firstPageNumber="39" useFirstPageNumber="1" horizontalDpi="600" verticalDpi="600" orientation="portrait" paperSize="9" scale="81" r:id="rId1"/>
  <headerFooter alignWithMargins="0">
    <oddFooter>&amp;C&amp;"Angsana New,ธรรมดา"&amp;15หน้า 1-&amp;P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1:X54"/>
  <sheetViews>
    <sheetView view="pageBreakPreview" zoomScale="75" zoomScaleSheetLayoutView="75" workbookViewId="0" topLeftCell="A49">
      <selection activeCell="F65" sqref="F65"/>
    </sheetView>
  </sheetViews>
  <sheetFormatPr defaultColWidth="9.140625" defaultRowHeight="21.75"/>
  <cols>
    <col min="1" max="1" width="7.00390625" style="86" customWidth="1"/>
    <col min="2" max="2" width="12.8515625" style="9" bestFit="1" customWidth="1"/>
    <col min="3" max="3" width="24.421875" style="9" customWidth="1"/>
    <col min="4" max="4" width="9.7109375" style="9" customWidth="1"/>
    <col min="5" max="6" width="15.8515625" style="9" customWidth="1"/>
    <col min="7" max="7" width="12.421875" style="9" customWidth="1"/>
    <col min="8" max="8" width="20.8515625" style="9" customWidth="1"/>
    <col min="9" max="9" width="20.57421875" style="9" customWidth="1"/>
    <col min="10" max="10" width="9.00390625" style="9" customWidth="1"/>
    <col min="11" max="11" width="6.00390625" style="9" customWidth="1"/>
    <col min="12" max="12" width="7.28125" style="9" customWidth="1"/>
    <col min="13" max="13" width="6.7109375" style="9" customWidth="1"/>
    <col min="14" max="14" width="6.00390625" style="9" customWidth="1"/>
    <col min="15" max="15" width="6.8515625" style="86" customWidth="1"/>
    <col min="16" max="17" width="6.421875" style="86" customWidth="1"/>
    <col min="18" max="18" width="7.57421875" style="9" customWidth="1"/>
    <col min="19" max="19" width="8.57421875" style="9" customWidth="1"/>
    <col min="20" max="16384" width="9.140625" style="9" customWidth="1"/>
  </cols>
  <sheetData>
    <row r="1" spans="1:19" ht="26.25">
      <c r="A1" s="276" t="s">
        <v>195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 t="s">
        <v>13</v>
      </c>
      <c r="P1" s="277"/>
      <c r="Q1" s="277"/>
      <c r="R1" s="277"/>
      <c r="S1" s="277"/>
    </row>
    <row r="3" spans="1:19" ht="26.25">
      <c r="A3" s="246" t="s">
        <v>69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50"/>
    </row>
    <row r="4" spans="1:19" ht="23.25">
      <c r="A4" s="124" t="s">
        <v>191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78" t="s">
        <v>311</v>
      </c>
      <c r="N4" s="278"/>
      <c r="O4" s="278"/>
      <c r="P4" s="278"/>
      <c r="Q4" s="278"/>
      <c r="R4" s="278"/>
      <c r="S4" s="279"/>
    </row>
    <row r="5" spans="1:19" s="53" customFormat="1" ht="23.25" customHeight="1">
      <c r="A5" s="233" t="s">
        <v>49</v>
      </c>
      <c r="B5" s="250" t="s">
        <v>1</v>
      </c>
      <c r="C5" s="233" t="s">
        <v>67</v>
      </c>
      <c r="D5" s="111"/>
      <c r="E5" s="111"/>
      <c r="F5" s="111"/>
      <c r="G5" s="250" t="s">
        <v>33</v>
      </c>
      <c r="H5" s="250" t="s">
        <v>34</v>
      </c>
      <c r="I5" s="115"/>
      <c r="J5" s="115"/>
      <c r="K5" s="249" t="s">
        <v>35</v>
      </c>
      <c r="L5" s="249"/>
      <c r="M5" s="249"/>
      <c r="N5" s="249"/>
      <c r="O5" s="249"/>
      <c r="P5" s="249"/>
      <c r="Q5" s="249"/>
      <c r="R5" s="249"/>
      <c r="S5" s="242" t="s">
        <v>51</v>
      </c>
    </row>
    <row r="6" spans="1:19" s="54" customFormat="1" ht="90" customHeight="1">
      <c r="A6" s="234"/>
      <c r="B6" s="235"/>
      <c r="C6" s="235"/>
      <c r="D6" s="113" t="s">
        <v>32</v>
      </c>
      <c r="E6" s="113" t="s">
        <v>9</v>
      </c>
      <c r="F6" s="112" t="s">
        <v>10</v>
      </c>
      <c r="G6" s="235"/>
      <c r="H6" s="235"/>
      <c r="I6" s="112" t="s">
        <v>8</v>
      </c>
      <c r="J6" s="112" t="s">
        <v>64</v>
      </c>
      <c r="K6" s="240" t="s">
        <v>38</v>
      </c>
      <c r="L6" s="242" t="s">
        <v>60</v>
      </c>
      <c r="M6" s="244" t="s">
        <v>36</v>
      </c>
      <c r="N6" s="245"/>
      <c r="O6" s="244" t="s">
        <v>37</v>
      </c>
      <c r="P6" s="245"/>
      <c r="Q6" s="242" t="s">
        <v>50</v>
      </c>
      <c r="R6" s="242" t="s">
        <v>46</v>
      </c>
      <c r="S6" s="248"/>
    </row>
    <row r="7" spans="1:19" ht="23.25">
      <c r="A7" s="274"/>
      <c r="B7" s="275"/>
      <c r="C7" s="275"/>
      <c r="D7" s="125"/>
      <c r="E7" s="125"/>
      <c r="F7" s="125"/>
      <c r="G7" s="275"/>
      <c r="H7" s="275"/>
      <c r="I7" s="125"/>
      <c r="J7" s="125"/>
      <c r="K7" s="282"/>
      <c r="L7" s="281"/>
      <c r="M7" s="55" t="s">
        <v>52</v>
      </c>
      <c r="N7" s="55" t="s">
        <v>53</v>
      </c>
      <c r="O7" s="56" t="s">
        <v>52</v>
      </c>
      <c r="P7" s="56" t="s">
        <v>53</v>
      </c>
      <c r="Q7" s="281"/>
      <c r="R7" s="281"/>
      <c r="S7" s="280"/>
    </row>
    <row r="8" spans="1:19" ht="23.25">
      <c r="A8" s="261" t="s">
        <v>215</v>
      </c>
      <c r="B8" s="261"/>
      <c r="C8" s="261"/>
      <c r="D8" s="115"/>
      <c r="E8" s="115"/>
      <c r="F8" s="115"/>
      <c r="G8" s="115"/>
      <c r="H8" s="115"/>
      <c r="I8" s="115"/>
      <c r="J8" s="115"/>
      <c r="K8" s="116"/>
      <c r="L8" s="114"/>
      <c r="M8" s="101"/>
      <c r="N8" s="101"/>
      <c r="O8" s="102"/>
      <c r="P8" s="102"/>
      <c r="Q8" s="114"/>
      <c r="R8" s="114"/>
      <c r="S8" s="134"/>
    </row>
    <row r="9" spans="1:19" s="170" customFormat="1" ht="108">
      <c r="A9" s="172">
        <v>1</v>
      </c>
      <c r="B9" s="172">
        <v>5110130008</v>
      </c>
      <c r="C9" s="173" t="s">
        <v>273</v>
      </c>
      <c r="D9" s="172" t="s">
        <v>218</v>
      </c>
      <c r="E9" s="173" t="s">
        <v>274</v>
      </c>
      <c r="F9" s="174" t="s">
        <v>275</v>
      </c>
      <c r="G9" s="175" t="s">
        <v>22</v>
      </c>
      <c r="H9" s="173" t="s">
        <v>276</v>
      </c>
      <c r="I9" s="172" t="s">
        <v>277</v>
      </c>
      <c r="J9" s="172" t="s">
        <v>278</v>
      </c>
      <c r="K9" s="176"/>
      <c r="L9" s="177"/>
      <c r="M9" s="177"/>
      <c r="N9" s="172">
        <v>1</v>
      </c>
      <c r="O9" s="177"/>
      <c r="P9" s="177"/>
      <c r="Q9" s="172">
        <f>SUM(K9:P9)</f>
        <v>1</v>
      </c>
      <c r="R9" s="172"/>
      <c r="S9" s="172"/>
    </row>
    <row r="10" spans="1:19" s="170" customFormat="1" ht="108">
      <c r="A10" s="178">
        <v>2</v>
      </c>
      <c r="B10" s="138">
        <v>5110130012</v>
      </c>
      <c r="C10" s="147" t="s">
        <v>279</v>
      </c>
      <c r="D10" s="138" t="s">
        <v>218</v>
      </c>
      <c r="E10" s="140" t="s">
        <v>280</v>
      </c>
      <c r="F10" s="147" t="s">
        <v>281</v>
      </c>
      <c r="G10" s="138" t="s">
        <v>22</v>
      </c>
      <c r="H10" s="140" t="s">
        <v>258</v>
      </c>
      <c r="I10" s="138" t="s">
        <v>282</v>
      </c>
      <c r="J10" s="138"/>
      <c r="K10" s="138"/>
      <c r="L10" s="138"/>
      <c r="M10" s="138"/>
      <c r="N10" s="138"/>
      <c r="O10" s="138"/>
      <c r="P10" s="138">
        <v>1</v>
      </c>
      <c r="Q10" s="172">
        <f aca="true" t="shared" si="0" ref="Q10:Q18">SUM(K10:P10)</f>
        <v>1</v>
      </c>
      <c r="R10" s="140"/>
      <c r="S10" s="140"/>
    </row>
    <row r="11" spans="1:24" s="170" customFormat="1" ht="108">
      <c r="A11" s="172">
        <v>3</v>
      </c>
      <c r="B11" s="138">
        <v>5110130012</v>
      </c>
      <c r="C11" s="147" t="s">
        <v>279</v>
      </c>
      <c r="D11" s="138" t="s">
        <v>218</v>
      </c>
      <c r="E11" s="140" t="s">
        <v>283</v>
      </c>
      <c r="F11" s="147" t="s">
        <v>281</v>
      </c>
      <c r="G11" s="138" t="s">
        <v>22</v>
      </c>
      <c r="H11" s="140" t="s">
        <v>244</v>
      </c>
      <c r="I11" s="138" t="s">
        <v>245</v>
      </c>
      <c r="J11" s="138">
        <v>146</v>
      </c>
      <c r="K11" s="139"/>
      <c r="L11" s="138"/>
      <c r="M11" s="138"/>
      <c r="N11" s="138">
        <v>1</v>
      </c>
      <c r="O11" s="137"/>
      <c r="P11" s="137"/>
      <c r="Q11" s="172">
        <f t="shared" si="0"/>
        <v>1</v>
      </c>
      <c r="R11" s="138"/>
      <c r="S11" s="138"/>
      <c r="T11" s="179"/>
      <c r="U11" s="179"/>
      <c r="V11" s="179"/>
      <c r="W11" s="179"/>
      <c r="X11" s="179"/>
    </row>
    <row r="12" spans="1:24" s="170" customFormat="1" ht="108">
      <c r="A12" s="178">
        <v>4</v>
      </c>
      <c r="B12" s="138">
        <v>5110130012</v>
      </c>
      <c r="C12" s="147" t="s">
        <v>279</v>
      </c>
      <c r="D12" s="138" t="s">
        <v>218</v>
      </c>
      <c r="E12" s="140" t="s">
        <v>284</v>
      </c>
      <c r="F12" s="147" t="s">
        <v>281</v>
      </c>
      <c r="G12" s="138" t="s">
        <v>22</v>
      </c>
      <c r="H12" s="140" t="s">
        <v>285</v>
      </c>
      <c r="I12" s="138" t="s">
        <v>286</v>
      </c>
      <c r="J12" s="138" t="s">
        <v>287</v>
      </c>
      <c r="K12" s="139"/>
      <c r="L12" s="138"/>
      <c r="M12" s="138"/>
      <c r="N12" s="138">
        <v>1</v>
      </c>
      <c r="O12" s="137"/>
      <c r="P12" s="137"/>
      <c r="Q12" s="172">
        <f t="shared" si="0"/>
        <v>1</v>
      </c>
      <c r="R12" s="138"/>
      <c r="S12" s="138"/>
      <c r="T12" s="179"/>
      <c r="U12" s="179"/>
      <c r="V12" s="179"/>
      <c r="W12" s="179"/>
      <c r="X12" s="179"/>
    </row>
    <row r="13" spans="1:24" s="170" customFormat="1" ht="108">
      <c r="A13" s="172">
        <v>5</v>
      </c>
      <c r="B13" s="138">
        <v>5110130012</v>
      </c>
      <c r="C13" s="147" t="s">
        <v>279</v>
      </c>
      <c r="D13" s="138" t="s">
        <v>218</v>
      </c>
      <c r="E13" s="140" t="s">
        <v>288</v>
      </c>
      <c r="F13" s="147" t="s">
        <v>281</v>
      </c>
      <c r="G13" s="138" t="s">
        <v>22</v>
      </c>
      <c r="H13" s="140" t="s">
        <v>285</v>
      </c>
      <c r="I13" s="138" t="s">
        <v>286</v>
      </c>
      <c r="J13" s="138" t="s">
        <v>289</v>
      </c>
      <c r="K13" s="139"/>
      <c r="L13" s="138"/>
      <c r="M13" s="138"/>
      <c r="N13" s="138">
        <v>1</v>
      </c>
      <c r="O13" s="137"/>
      <c r="P13" s="137"/>
      <c r="Q13" s="172">
        <f t="shared" si="0"/>
        <v>1</v>
      </c>
      <c r="R13" s="138"/>
      <c r="S13" s="138"/>
      <c r="T13" s="179"/>
      <c r="U13" s="179"/>
      <c r="V13" s="179"/>
      <c r="W13" s="179"/>
      <c r="X13" s="179"/>
    </row>
    <row r="14" spans="1:24" s="170" customFormat="1" ht="108">
      <c r="A14" s="178">
        <v>6</v>
      </c>
      <c r="B14" s="138">
        <v>5110130012</v>
      </c>
      <c r="C14" s="147" t="s">
        <v>279</v>
      </c>
      <c r="D14" s="138" t="s">
        <v>218</v>
      </c>
      <c r="E14" s="140" t="s">
        <v>290</v>
      </c>
      <c r="F14" s="147" t="s">
        <v>281</v>
      </c>
      <c r="G14" s="138" t="s">
        <v>22</v>
      </c>
      <c r="H14" s="140" t="s">
        <v>291</v>
      </c>
      <c r="I14" s="138" t="s">
        <v>292</v>
      </c>
      <c r="J14" s="138" t="s">
        <v>293</v>
      </c>
      <c r="K14" s="139"/>
      <c r="L14" s="138"/>
      <c r="M14" s="138"/>
      <c r="N14" s="138">
        <v>1</v>
      </c>
      <c r="O14" s="137"/>
      <c r="P14" s="137"/>
      <c r="Q14" s="172">
        <f t="shared" si="0"/>
        <v>1</v>
      </c>
      <c r="R14" s="138"/>
      <c r="S14" s="138"/>
      <c r="T14" s="179"/>
      <c r="U14" s="179"/>
      <c r="V14" s="179"/>
      <c r="W14" s="179"/>
      <c r="X14" s="179"/>
    </row>
    <row r="15" spans="1:24" s="170" customFormat="1" ht="108">
      <c r="A15" s="172">
        <v>7</v>
      </c>
      <c r="B15" s="138">
        <v>5110130012</v>
      </c>
      <c r="C15" s="147" t="s">
        <v>279</v>
      </c>
      <c r="D15" s="138" t="s">
        <v>218</v>
      </c>
      <c r="E15" s="140" t="s">
        <v>294</v>
      </c>
      <c r="F15" s="147" t="s">
        <v>281</v>
      </c>
      <c r="G15" s="138" t="s">
        <v>22</v>
      </c>
      <c r="H15" s="140" t="s">
        <v>295</v>
      </c>
      <c r="I15" s="138" t="s">
        <v>296</v>
      </c>
      <c r="J15" s="138" t="s">
        <v>297</v>
      </c>
      <c r="K15" s="139"/>
      <c r="L15" s="138"/>
      <c r="M15" s="138"/>
      <c r="N15" s="138">
        <v>1</v>
      </c>
      <c r="O15" s="137"/>
      <c r="P15" s="137"/>
      <c r="Q15" s="172">
        <f t="shared" si="0"/>
        <v>1</v>
      </c>
      <c r="R15" s="138"/>
      <c r="S15" s="138"/>
      <c r="T15" s="179"/>
      <c r="U15" s="179"/>
      <c r="V15" s="179"/>
      <c r="W15" s="179"/>
      <c r="X15" s="179"/>
    </row>
    <row r="16" spans="1:19" s="170" customFormat="1" ht="54">
      <c r="A16" s="178">
        <v>8</v>
      </c>
      <c r="B16" s="138">
        <v>5010130020</v>
      </c>
      <c r="C16" s="147" t="s">
        <v>298</v>
      </c>
      <c r="D16" s="138" t="s">
        <v>218</v>
      </c>
      <c r="E16" s="140" t="s">
        <v>299</v>
      </c>
      <c r="F16" s="147" t="s">
        <v>300</v>
      </c>
      <c r="G16" s="138" t="s">
        <v>22</v>
      </c>
      <c r="H16" s="140" t="s">
        <v>258</v>
      </c>
      <c r="I16" s="138" t="s">
        <v>282</v>
      </c>
      <c r="J16" s="138" t="s">
        <v>301</v>
      </c>
      <c r="K16" s="138"/>
      <c r="L16" s="138"/>
      <c r="M16" s="138"/>
      <c r="N16" s="138"/>
      <c r="O16" s="138"/>
      <c r="P16" s="138">
        <v>1</v>
      </c>
      <c r="Q16" s="172">
        <f t="shared" si="0"/>
        <v>1</v>
      </c>
      <c r="R16" s="140"/>
      <c r="S16" s="140"/>
    </row>
    <row r="17" spans="1:19" s="170" customFormat="1" ht="72">
      <c r="A17" s="172">
        <v>9</v>
      </c>
      <c r="B17" s="138">
        <v>5010130020</v>
      </c>
      <c r="C17" s="147" t="s">
        <v>298</v>
      </c>
      <c r="D17" s="138" t="s">
        <v>218</v>
      </c>
      <c r="E17" s="140" t="s">
        <v>302</v>
      </c>
      <c r="F17" s="147" t="s">
        <v>300</v>
      </c>
      <c r="G17" s="138" t="s">
        <v>22</v>
      </c>
      <c r="H17" s="140" t="s">
        <v>303</v>
      </c>
      <c r="I17" s="138" t="s">
        <v>304</v>
      </c>
      <c r="J17" s="138" t="s">
        <v>301</v>
      </c>
      <c r="K17" s="138"/>
      <c r="L17" s="138"/>
      <c r="M17" s="138"/>
      <c r="N17" s="138">
        <v>1</v>
      </c>
      <c r="O17" s="138"/>
      <c r="P17" s="138"/>
      <c r="Q17" s="172">
        <f t="shared" si="0"/>
        <v>1</v>
      </c>
      <c r="R17" s="140"/>
      <c r="S17" s="140"/>
    </row>
    <row r="18" spans="1:19" s="170" customFormat="1" ht="72">
      <c r="A18" s="178">
        <v>10</v>
      </c>
      <c r="B18" s="138">
        <v>5110130009</v>
      </c>
      <c r="C18" s="147" t="s">
        <v>305</v>
      </c>
      <c r="D18" s="138" t="s">
        <v>218</v>
      </c>
      <c r="E18" s="140" t="s">
        <v>306</v>
      </c>
      <c r="F18" s="147" t="s">
        <v>307</v>
      </c>
      <c r="G18" s="148" t="s">
        <v>22</v>
      </c>
      <c r="H18" s="149" t="s">
        <v>308</v>
      </c>
      <c r="I18" s="138" t="s">
        <v>309</v>
      </c>
      <c r="J18" s="138" t="s">
        <v>310</v>
      </c>
      <c r="K18" s="138"/>
      <c r="L18" s="138"/>
      <c r="M18" s="138"/>
      <c r="N18" s="138">
        <v>1</v>
      </c>
      <c r="O18" s="138"/>
      <c r="P18" s="138"/>
      <c r="Q18" s="172">
        <f t="shared" si="0"/>
        <v>1</v>
      </c>
      <c r="R18" s="140"/>
      <c r="S18" s="140"/>
    </row>
    <row r="19" spans="1:19" s="92" customFormat="1" ht="18">
      <c r="A19" s="262" t="s">
        <v>30</v>
      </c>
      <c r="B19" s="262"/>
      <c r="C19" s="262"/>
      <c r="D19" s="262"/>
      <c r="E19" s="262"/>
      <c r="F19" s="262"/>
      <c r="G19" s="262"/>
      <c r="H19" s="262"/>
      <c r="I19" s="262"/>
      <c r="J19" s="103"/>
      <c r="K19" s="103">
        <f>SUM(K9:K18)</f>
        <v>0</v>
      </c>
      <c r="L19" s="103">
        <f aca="true" t="shared" si="1" ref="L19:R19">SUM(L9:L18)</f>
        <v>0</v>
      </c>
      <c r="M19" s="103">
        <f t="shared" si="1"/>
        <v>0</v>
      </c>
      <c r="N19" s="103">
        <f t="shared" si="1"/>
        <v>8</v>
      </c>
      <c r="O19" s="103">
        <f t="shared" si="1"/>
        <v>0</v>
      </c>
      <c r="P19" s="103">
        <f t="shared" si="1"/>
        <v>2</v>
      </c>
      <c r="Q19" s="103">
        <f t="shared" si="1"/>
        <v>10</v>
      </c>
      <c r="R19" s="103">
        <f t="shared" si="1"/>
        <v>0</v>
      </c>
      <c r="S19" s="103">
        <f>SUM(S9:S18)</f>
        <v>0</v>
      </c>
    </row>
    <row r="20" spans="1:19" ht="23.25">
      <c r="A20" s="261" t="s">
        <v>68</v>
      </c>
      <c r="B20" s="261"/>
      <c r="C20" s="261"/>
      <c r="D20" s="115"/>
      <c r="E20" s="115"/>
      <c r="F20" s="115"/>
      <c r="G20" s="115"/>
      <c r="H20" s="115"/>
      <c r="I20" s="115"/>
      <c r="J20" s="115"/>
      <c r="K20" s="116"/>
      <c r="L20" s="114"/>
      <c r="M20" s="101"/>
      <c r="N20" s="101"/>
      <c r="O20" s="102"/>
      <c r="P20" s="102"/>
      <c r="Q20" s="114"/>
      <c r="R20" s="114"/>
      <c r="S20" s="134"/>
    </row>
    <row r="21" spans="1:19" s="91" customFormat="1" ht="72">
      <c r="A21" s="20">
        <v>11</v>
      </c>
      <c r="B21" s="20">
        <v>5010130015</v>
      </c>
      <c r="C21" s="22" t="s">
        <v>96</v>
      </c>
      <c r="D21" s="20" t="s">
        <v>79</v>
      </c>
      <c r="E21" s="22" t="s">
        <v>97</v>
      </c>
      <c r="F21" s="21" t="s">
        <v>102</v>
      </c>
      <c r="G21" s="25" t="s">
        <v>22</v>
      </c>
      <c r="H21" s="22" t="s">
        <v>73</v>
      </c>
      <c r="I21" s="135" t="s">
        <v>72</v>
      </c>
      <c r="J21" s="20" t="s">
        <v>103</v>
      </c>
      <c r="K21" s="20"/>
      <c r="L21" s="21"/>
      <c r="M21" s="23"/>
      <c r="N21" s="23"/>
      <c r="O21" s="23"/>
      <c r="P21" s="23">
        <v>1</v>
      </c>
      <c r="Q21" s="20">
        <f>SUM(K21:P21)</f>
        <v>1</v>
      </c>
      <c r="R21" s="20"/>
      <c r="S21" s="20"/>
    </row>
    <row r="22" spans="1:19" s="91" customFormat="1" ht="90">
      <c r="A22" s="169">
        <v>12</v>
      </c>
      <c r="B22" s="138">
        <v>5010130015</v>
      </c>
      <c r="C22" s="147" t="s">
        <v>96</v>
      </c>
      <c r="D22" s="138" t="s">
        <v>79</v>
      </c>
      <c r="E22" s="147" t="s">
        <v>228</v>
      </c>
      <c r="F22" s="140" t="s">
        <v>102</v>
      </c>
      <c r="G22" s="148" t="s">
        <v>22</v>
      </c>
      <c r="H22" s="147" t="s">
        <v>229</v>
      </c>
      <c r="I22" s="149">
        <v>18916</v>
      </c>
      <c r="J22" s="138"/>
      <c r="K22" s="138">
        <v>1</v>
      </c>
      <c r="L22" s="140"/>
      <c r="M22" s="165"/>
      <c r="N22" s="165"/>
      <c r="O22" s="165"/>
      <c r="P22" s="165"/>
      <c r="Q22" s="20">
        <f>SUM(K22:P22)</f>
        <v>1</v>
      </c>
      <c r="R22" s="156"/>
      <c r="S22" s="156"/>
    </row>
    <row r="23" spans="1:19" s="92" customFormat="1" ht="18">
      <c r="A23" s="262" t="s">
        <v>30</v>
      </c>
      <c r="B23" s="262"/>
      <c r="C23" s="262"/>
      <c r="D23" s="262"/>
      <c r="E23" s="262"/>
      <c r="F23" s="262"/>
      <c r="G23" s="262"/>
      <c r="H23" s="262"/>
      <c r="I23" s="262"/>
      <c r="J23" s="103"/>
      <c r="K23" s="103">
        <f>SUM(K21:K22)</f>
        <v>1</v>
      </c>
      <c r="L23" s="103">
        <f aca="true" t="shared" si="2" ref="L23:S23">SUM(L21:L22)</f>
        <v>0</v>
      </c>
      <c r="M23" s="103">
        <f t="shared" si="2"/>
        <v>0</v>
      </c>
      <c r="N23" s="103">
        <f t="shared" si="2"/>
        <v>0</v>
      </c>
      <c r="O23" s="103">
        <f t="shared" si="2"/>
        <v>0</v>
      </c>
      <c r="P23" s="103">
        <f t="shared" si="2"/>
        <v>1</v>
      </c>
      <c r="Q23" s="103">
        <f t="shared" si="2"/>
        <v>2</v>
      </c>
      <c r="R23" s="103">
        <f t="shared" si="2"/>
        <v>0</v>
      </c>
      <c r="S23" s="103">
        <f t="shared" si="2"/>
        <v>0</v>
      </c>
    </row>
    <row r="24" spans="1:19" ht="23.25">
      <c r="A24" s="261" t="s">
        <v>152</v>
      </c>
      <c r="B24" s="261"/>
      <c r="C24" s="261"/>
      <c r="D24" s="115"/>
      <c r="E24" s="115"/>
      <c r="F24" s="115"/>
      <c r="G24" s="115"/>
      <c r="H24" s="115"/>
      <c r="I24" s="115"/>
      <c r="J24" s="115"/>
      <c r="K24" s="116"/>
      <c r="L24" s="114"/>
      <c r="M24" s="101"/>
      <c r="N24" s="101"/>
      <c r="O24" s="102"/>
      <c r="P24" s="102"/>
      <c r="Q24" s="114"/>
      <c r="R24" s="114"/>
      <c r="S24" s="134"/>
    </row>
    <row r="25" spans="1:19" s="91" customFormat="1" ht="72">
      <c r="A25" s="20">
        <v>13</v>
      </c>
      <c r="B25" s="20">
        <v>4813006</v>
      </c>
      <c r="C25" s="21" t="s">
        <v>165</v>
      </c>
      <c r="D25" s="20" t="s">
        <v>117</v>
      </c>
      <c r="E25" s="21" t="s">
        <v>166</v>
      </c>
      <c r="F25" s="21" t="s">
        <v>167</v>
      </c>
      <c r="G25" s="25" t="s">
        <v>22</v>
      </c>
      <c r="H25" s="150" t="s">
        <v>119</v>
      </c>
      <c r="I25" s="151" t="s">
        <v>118</v>
      </c>
      <c r="J25" s="152"/>
      <c r="K25" s="153"/>
      <c r="L25" s="154"/>
      <c r="M25" s="155"/>
      <c r="N25" s="155"/>
      <c r="O25" s="136"/>
      <c r="P25" s="23">
        <v>1</v>
      </c>
      <c r="Q25" s="20">
        <f>SUM(K25:P25)</f>
        <v>1</v>
      </c>
      <c r="R25" s="20"/>
      <c r="S25" s="20"/>
    </row>
    <row r="26" spans="1:19" s="91" customFormat="1" ht="126">
      <c r="A26" s="156">
        <v>14</v>
      </c>
      <c r="B26" s="20">
        <v>4813003</v>
      </c>
      <c r="C26" s="21" t="s">
        <v>168</v>
      </c>
      <c r="D26" s="20" t="s">
        <v>117</v>
      </c>
      <c r="E26" s="157" t="s">
        <v>169</v>
      </c>
      <c r="F26" s="21" t="s">
        <v>170</v>
      </c>
      <c r="G26" s="25" t="s">
        <v>22</v>
      </c>
      <c r="H26" s="158" t="s">
        <v>119</v>
      </c>
      <c r="I26" s="151" t="s">
        <v>118</v>
      </c>
      <c r="J26" s="151">
        <v>123</v>
      </c>
      <c r="K26" s="153"/>
      <c r="L26" s="154"/>
      <c r="M26" s="155"/>
      <c r="N26" s="155"/>
      <c r="O26" s="136"/>
      <c r="P26" s="23">
        <v>1</v>
      </c>
      <c r="Q26" s="20">
        <f>SUM(K26:P26)</f>
        <v>1</v>
      </c>
      <c r="R26" s="156"/>
      <c r="S26" s="156"/>
    </row>
    <row r="27" spans="1:19" s="170" customFormat="1" ht="108">
      <c r="A27" s="169">
        <v>15</v>
      </c>
      <c r="B27" s="138">
        <v>4813003</v>
      </c>
      <c r="C27" s="140" t="s">
        <v>168</v>
      </c>
      <c r="D27" s="138" t="s">
        <v>117</v>
      </c>
      <c r="E27" s="140" t="s">
        <v>243</v>
      </c>
      <c r="F27" s="140" t="s">
        <v>170</v>
      </c>
      <c r="G27" s="148" t="s">
        <v>22</v>
      </c>
      <c r="H27" s="140" t="s">
        <v>244</v>
      </c>
      <c r="I27" s="138" t="s">
        <v>245</v>
      </c>
      <c r="J27" s="138">
        <v>49</v>
      </c>
      <c r="K27" s="139"/>
      <c r="L27" s="138"/>
      <c r="M27" s="138"/>
      <c r="N27" s="138">
        <v>1</v>
      </c>
      <c r="O27" s="137"/>
      <c r="P27" s="137"/>
      <c r="Q27" s="138">
        <f>SUM(K27:P27)</f>
        <v>1</v>
      </c>
      <c r="R27" s="169"/>
      <c r="S27" s="169"/>
    </row>
    <row r="28" spans="1:19" s="91" customFormat="1" ht="108">
      <c r="A28" s="156">
        <v>16</v>
      </c>
      <c r="B28" s="138">
        <v>5010130017</v>
      </c>
      <c r="C28" s="140" t="s">
        <v>171</v>
      </c>
      <c r="D28" s="138" t="s">
        <v>117</v>
      </c>
      <c r="E28" s="159" t="s">
        <v>172</v>
      </c>
      <c r="F28" s="140" t="s">
        <v>173</v>
      </c>
      <c r="G28" s="148" t="s">
        <v>22</v>
      </c>
      <c r="H28" s="160" t="s">
        <v>119</v>
      </c>
      <c r="I28" s="138" t="s">
        <v>118</v>
      </c>
      <c r="J28" s="138">
        <v>66</v>
      </c>
      <c r="K28" s="161"/>
      <c r="L28" s="162"/>
      <c r="M28" s="163"/>
      <c r="N28" s="163"/>
      <c r="O28" s="164"/>
      <c r="P28" s="165">
        <v>1</v>
      </c>
      <c r="Q28" s="20">
        <f>SUM(K28:P28)</f>
        <v>1</v>
      </c>
      <c r="R28" s="156"/>
      <c r="S28" s="156"/>
    </row>
    <row r="29" spans="1:19" s="91" customFormat="1" ht="90">
      <c r="A29" s="156">
        <v>17</v>
      </c>
      <c r="B29" s="138">
        <v>5010130017</v>
      </c>
      <c r="C29" s="140" t="s">
        <v>171</v>
      </c>
      <c r="D29" s="138" t="s">
        <v>117</v>
      </c>
      <c r="E29" s="140" t="s">
        <v>234</v>
      </c>
      <c r="F29" s="140" t="s">
        <v>173</v>
      </c>
      <c r="G29" s="148" t="s">
        <v>22</v>
      </c>
      <c r="H29" s="140" t="s">
        <v>232</v>
      </c>
      <c r="I29" s="138" t="s">
        <v>236</v>
      </c>
      <c r="J29" s="138" t="s">
        <v>237</v>
      </c>
      <c r="K29" s="161"/>
      <c r="L29" s="162"/>
      <c r="M29" s="163"/>
      <c r="N29" s="165">
        <v>1</v>
      </c>
      <c r="O29" s="164"/>
      <c r="P29" s="165"/>
      <c r="Q29" s="20">
        <f aca="true" t="shared" si="3" ref="Q29:Q36">SUM(K29:P29)</f>
        <v>1</v>
      </c>
      <c r="R29" s="156"/>
      <c r="S29" s="156"/>
    </row>
    <row r="30" spans="1:19" s="91" customFormat="1" ht="90">
      <c r="A30" s="156">
        <v>18</v>
      </c>
      <c r="B30" s="138">
        <v>5010130017</v>
      </c>
      <c r="C30" s="140" t="s">
        <v>171</v>
      </c>
      <c r="D30" s="138" t="s">
        <v>117</v>
      </c>
      <c r="E30" s="159" t="s">
        <v>235</v>
      </c>
      <c r="F30" s="140" t="s">
        <v>173</v>
      </c>
      <c r="G30" s="148" t="s">
        <v>22</v>
      </c>
      <c r="H30" s="140" t="s">
        <v>233</v>
      </c>
      <c r="I30" s="138" t="s">
        <v>238</v>
      </c>
      <c r="J30" s="138"/>
      <c r="K30" s="161"/>
      <c r="L30" s="162"/>
      <c r="M30" s="163"/>
      <c r="N30" s="163"/>
      <c r="O30" s="164"/>
      <c r="P30" s="165">
        <v>1</v>
      </c>
      <c r="Q30" s="20">
        <f t="shared" si="3"/>
        <v>1</v>
      </c>
      <c r="R30" s="156"/>
      <c r="S30" s="156"/>
    </row>
    <row r="31" spans="1:19" s="91" customFormat="1" ht="108">
      <c r="A31" s="156">
        <v>19</v>
      </c>
      <c r="B31" s="138">
        <v>5110130017</v>
      </c>
      <c r="C31" s="140" t="s">
        <v>239</v>
      </c>
      <c r="D31" s="138" t="s">
        <v>117</v>
      </c>
      <c r="E31" s="140" t="s">
        <v>240</v>
      </c>
      <c r="F31" s="140" t="s">
        <v>241</v>
      </c>
      <c r="G31" s="148" t="s">
        <v>22</v>
      </c>
      <c r="H31" s="140" t="s">
        <v>232</v>
      </c>
      <c r="I31" s="138" t="s">
        <v>236</v>
      </c>
      <c r="J31" s="138" t="s">
        <v>242</v>
      </c>
      <c r="K31" s="161"/>
      <c r="L31" s="162"/>
      <c r="M31" s="163"/>
      <c r="N31" s="165">
        <v>1</v>
      </c>
      <c r="O31" s="164"/>
      <c r="P31" s="165"/>
      <c r="Q31" s="20">
        <f t="shared" si="3"/>
        <v>1</v>
      </c>
      <c r="R31" s="156"/>
      <c r="S31" s="156"/>
    </row>
    <row r="32" spans="1:19" s="170" customFormat="1" ht="90">
      <c r="A32" s="169">
        <v>20</v>
      </c>
      <c r="B32" s="138">
        <v>5010130014</v>
      </c>
      <c r="C32" s="147" t="s">
        <v>246</v>
      </c>
      <c r="D32" s="138" t="s">
        <v>117</v>
      </c>
      <c r="E32" s="140" t="s">
        <v>250</v>
      </c>
      <c r="F32" s="140" t="s">
        <v>251</v>
      </c>
      <c r="G32" s="148" t="s">
        <v>22</v>
      </c>
      <c r="H32" s="140" t="s">
        <v>258</v>
      </c>
      <c r="I32" s="138" t="s">
        <v>259</v>
      </c>
      <c r="J32" s="138" t="s">
        <v>260</v>
      </c>
      <c r="K32" s="161"/>
      <c r="L32" s="162"/>
      <c r="M32" s="163"/>
      <c r="N32" s="163"/>
      <c r="O32" s="164"/>
      <c r="P32" s="165">
        <v>1</v>
      </c>
      <c r="Q32" s="20">
        <f t="shared" si="3"/>
        <v>1</v>
      </c>
      <c r="R32" s="169"/>
      <c r="S32" s="169"/>
    </row>
    <row r="33" spans="1:19" s="170" customFormat="1" ht="108">
      <c r="A33" s="169">
        <v>21</v>
      </c>
      <c r="B33" s="138">
        <v>5010130007</v>
      </c>
      <c r="C33" s="140" t="s">
        <v>247</v>
      </c>
      <c r="D33" s="138" t="s">
        <v>117</v>
      </c>
      <c r="E33" s="140" t="s">
        <v>252</v>
      </c>
      <c r="F33" s="140" t="s">
        <v>253</v>
      </c>
      <c r="G33" s="148" t="s">
        <v>22</v>
      </c>
      <c r="H33" s="140" t="s">
        <v>258</v>
      </c>
      <c r="I33" s="138" t="s">
        <v>259</v>
      </c>
      <c r="J33" s="138" t="s">
        <v>261</v>
      </c>
      <c r="K33" s="138"/>
      <c r="L33" s="162"/>
      <c r="M33" s="163"/>
      <c r="N33" s="163"/>
      <c r="O33" s="164"/>
      <c r="P33" s="165">
        <v>1</v>
      </c>
      <c r="Q33" s="20">
        <f t="shared" si="3"/>
        <v>1</v>
      </c>
      <c r="R33" s="169"/>
      <c r="S33" s="169"/>
    </row>
    <row r="34" spans="1:19" s="170" customFormat="1" ht="108">
      <c r="A34" s="169">
        <v>22</v>
      </c>
      <c r="B34" s="138">
        <v>5010130007</v>
      </c>
      <c r="C34" s="140" t="s">
        <v>247</v>
      </c>
      <c r="D34" s="138" t="s">
        <v>117</v>
      </c>
      <c r="E34" s="140" t="s">
        <v>593</v>
      </c>
      <c r="F34" s="140" t="s">
        <v>253</v>
      </c>
      <c r="G34" s="148" t="s">
        <v>22</v>
      </c>
      <c r="H34" s="140" t="s">
        <v>258</v>
      </c>
      <c r="I34" s="138" t="s">
        <v>259</v>
      </c>
      <c r="J34" s="138" t="s">
        <v>262</v>
      </c>
      <c r="K34" s="161"/>
      <c r="L34" s="162"/>
      <c r="M34" s="163"/>
      <c r="N34" s="163"/>
      <c r="O34" s="164"/>
      <c r="P34" s="165">
        <v>1</v>
      </c>
      <c r="Q34" s="20">
        <f t="shared" si="3"/>
        <v>1</v>
      </c>
      <c r="R34" s="169"/>
      <c r="S34" s="169"/>
    </row>
    <row r="35" spans="1:19" s="170" customFormat="1" ht="72">
      <c r="A35" s="169">
        <v>23</v>
      </c>
      <c r="B35" s="138">
        <v>5110130016</v>
      </c>
      <c r="C35" s="140" t="s">
        <v>248</v>
      </c>
      <c r="D35" s="138" t="s">
        <v>117</v>
      </c>
      <c r="E35" s="140" t="s">
        <v>254</v>
      </c>
      <c r="F35" s="140" t="s">
        <v>255</v>
      </c>
      <c r="G35" s="148" t="s">
        <v>22</v>
      </c>
      <c r="H35" s="140" t="s">
        <v>258</v>
      </c>
      <c r="I35" s="138" t="s">
        <v>259</v>
      </c>
      <c r="J35" s="138" t="s">
        <v>263</v>
      </c>
      <c r="K35" s="161"/>
      <c r="L35" s="162"/>
      <c r="M35" s="163"/>
      <c r="N35" s="163"/>
      <c r="O35" s="164"/>
      <c r="P35" s="165">
        <v>1</v>
      </c>
      <c r="Q35" s="20">
        <f t="shared" si="3"/>
        <v>1</v>
      </c>
      <c r="R35" s="169"/>
      <c r="S35" s="169"/>
    </row>
    <row r="36" spans="1:19" s="170" customFormat="1" ht="90">
      <c r="A36" s="169">
        <v>24</v>
      </c>
      <c r="B36" s="138">
        <v>4813002</v>
      </c>
      <c r="C36" s="140" t="s">
        <v>249</v>
      </c>
      <c r="D36" s="138" t="s">
        <v>117</v>
      </c>
      <c r="E36" s="159" t="s">
        <v>256</v>
      </c>
      <c r="F36" s="140" t="s">
        <v>257</v>
      </c>
      <c r="G36" s="148" t="s">
        <v>116</v>
      </c>
      <c r="H36" s="140" t="s">
        <v>189</v>
      </c>
      <c r="I36" s="138" t="s">
        <v>190</v>
      </c>
      <c r="J36" s="138">
        <v>106</v>
      </c>
      <c r="K36" s="161"/>
      <c r="L36" s="162"/>
      <c r="M36" s="163"/>
      <c r="N36" s="163">
        <v>1</v>
      </c>
      <c r="O36" s="164"/>
      <c r="P36" s="165"/>
      <c r="Q36" s="20">
        <f t="shared" si="3"/>
        <v>1</v>
      </c>
      <c r="R36" s="169"/>
      <c r="S36" s="169"/>
    </row>
    <row r="37" spans="1:19" s="92" customFormat="1" ht="18">
      <c r="A37" s="262" t="s">
        <v>30</v>
      </c>
      <c r="B37" s="262"/>
      <c r="C37" s="262"/>
      <c r="D37" s="262"/>
      <c r="E37" s="262"/>
      <c r="F37" s="262"/>
      <c r="G37" s="262"/>
      <c r="H37" s="262"/>
      <c r="I37" s="262"/>
      <c r="J37" s="103"/>
      <c r="K37" s="103">
        <f>SUM(K25:K36)</f>
        <v>0</v>
      </c>
      <c r="L37" s="103">
        <f aca="true" t="shared" si="4" ref="L37:S37">SUM(L25:L36)</f>
        <v>0</v>
      </c>
      <c r="M37" s="103">
        <f t="shared" si="4"/>
        <v>0</v>
      </c>
      <c r="N37" s="103">
        <f t="shared" si="4"/>
        <v>4</v>
      </c>
      <c r="O37" s="103">
        <f t="shared" si="4"/>
        <v>0</v>
      </c>
      <c r="P37" s="103">
        <f t="shared" si="4"/>
        <v>8</v>
      </c>
      <c r="Q37" s="103">
        <f t="shared" si="4"/>
        <v>12</v>
      </c>
      <c r="R37" s="103">
        <f t="shared" si="4"/>
        <v>0</v>
      </c>
      <c r="S37" s="103">
        <f t="shared" si="4"/>
        <v>0</v>
      </c>
    </row>
    <row r="38" spans="1:19" ht="23.25">
      <c r="A38" s="261" t="s">
        <v>24</v>
      </c>
      <c r="B38" s="261"/>
      <c r="C38" s="261"/>
      <c r="D38" s="115"/>
      <c r="E38" s="115"/>
      <c r="F38" s="115"/>
      <c r="G38" s="115"/>
      <c r="H38" s="115"/>
      <c r="I38" s="115"/>
      <c r="J38" s="115"/>
      <c r="K38" s="116"/>
      <c r="L38" s="114"/>
      <c r="M38" s="101"/>
      <c r="N38" s="101"/>
      <c r="O38" s="102"/>
      <c r="P38" s="102"/>
      <c r="Q38" s="114"/>
      <c r="R38" s="114"/>
      <c r="S38" s="134"/>
    </row>
    <row r="39" spans="1:19" s="170" customFormat="1" ht="144">
      <c r="A39" s="138">
        <v>25</v>
      </c>
      <c r="B39" s="138">
        <v>5110130015</v>
      </c>
      <c r="C39" s="140" t="s">
        <v>268</v>
      </c>
      <c r="D39" s="138" t="s">
        <v>84</v>
      </c>
      <c r="E39" s="147" t="s">
        <v>269</v>
      </c>
      <c r="F39" s="140" t="s">
        <v>270</v>
      </c>
      <c r="G39" s="148" t="s">
        <v>22</v>
      </c>
      <c r="H39" s="147" t="s">
        <v>271</v>
      </c>
      <c r="I39" s="138" t="s">
        <v>272</v>
      </c>
      <c r="J39" s="138"/>
      <c r="K39" s="139"/>
      <c r="L39" s="137"/>
      <c r="M39" s="137"/>
      <c r="N39" s="138">
        <v>1</v>
      </c>
      <c r="O39" s="137"/>
      <c r="P39" s="137"/>
      <c r="Q39" s="138">
        <f>SUM(K39:P39)</f>
        <v>1</v>
      </c>
      <c r="R39" s="138"/>
      <c r="S39" s="138"/>
    </row>
    <row r="40" spans="1:19" s="92" customFormat="1" ht="18">
      <c r="A40" s="262" t="s">
        <v>30</v>
      </c>
      <c r="B40" s="262"/>
      <c r="C40" s="262"/>
      <c r="D40" s="262"/>
      <c r="E40" s="262"/>
      <c r="F40" s="262"/>
      <c r="G40" s="262"/>
      <c r="H40" s="262"/>
      <c r="I40" s="262"/>
      <c r="J40" s="103"/>
      <c r="K40" s="103">
        <f aca="true" t="shared" si="5" ref="K40:S40">SUM(K39:K39)</f>
        <v>0</v>
      </c>
      <c r="L40" s="103">
        <f t="shared" si="5"/>
        <v>0</v>
      </c>
      <c r="M40" s="103">
        <f t="shared" si="5"/>
        <v>0</v>
      </c>
      <c r="N40" s="103">
        <f t="shared" si="5"/>
        <v>1</v>
      </c>
      <c r="O40" s="103">
        <f t="shared" si="5"/>
        <v>0</v>
      </c>
      <c r="P40" s="103">
        <f t="shared" si="5"/>
        <v>0</v>
      </c>
      <c r="Q40" s="103">
        <f t="shared" si="5"/>
        <v>1</v>
      </c>
      <c r="R40" s="103">
        <f t="shared" si="5"/>
        <v>0</v>
      </c>
      <c r="S40" s="103">
        <f t="shared" si="5"/>
        <v>0</v>
      </c>
    </row>
    <row r="41" spans="1:19" ht="23.25">
      <c r="A41" s="261" t="s">
        <v>196</v>
      </c>
      <c r="B41" s="261"/>
      <c r="C41" s="261"/>
      <c r="D41" s="115"/>
      <c r="E41" s="115"/>
      <c r="F41" s="115"/>
      <c r="G41" s="115"/>
      <c r="H41" s="115"/>
      <c r="I41" s="115"/>
      <c r="J41" s="115"/>
      <c r="K41" s="116"/>
      <c r="L41" s="114"/>
      <c r="M41" s="101"/>
      <c r="N41" s="101"/>
      <c r="O41" s="102"/>
      <c r="P41" s="102"/>
      <c r="Q41" s="114"/>
      <c r="R41" s="114"/>
      <c r="S41" s="134"/>
    </row>
    <row r="42" spans="1:19" s="170" customFormat="1" ht="72">
      <c r="A42" s="138">
        <v>26</v>
      </c>
      <c r="B42" s="138">
        <v>4713004</v>
      </c>
      <c r="C42" s="140" t="s">
        <v>264</v>
      </c>
      <c r="D42" s="138" t="s">
        <v>198</v>
      </c>
      <c r="E42" s="140" t="s">
        <v>265</v>
      </c>
      <c r="F42" s="140" t="s">
        <v>266</v>
      </c>
      <c r="G42" s="148" t="s">
        <v>22</v>
      </c>
      <c r="H42" s="140" t="s">
        <v>258</v>
      </c>
      <c r="I42" s="138" t="s">
        <v>259</v>
      </c>
      <c r="J42" s="138" t="s">
        <v>267</v>
      </c>
      <c r="K42" s="161"/>
      <c r="L42" s="162"/>
      <c r="M42" s="163"/>
      <c r="N42" s="163"/>
      <c r="O42" s="164"/>
      <c r="P42" s="165">
        <v>1</v>
      </c>
      <c r="Q42" s="138">
        <f>SUM(K42:P42)</f>
        <v>1</v>
      </c>
      <c r="R42" s="138"/>
      <c r="S42" s="138"/>
    </row>
    <row r="43" spans="1:19" s="92" customFormat="1" ht="18">
      <c r="A43" s="262" t="s">
        <v>30</v>
      </c>
      <c r="B43" s="262"/>
      <c r="C43" s="262"/>
      <c r="D43" s="262"/>
      <c r="E43" s="262"/>
      <c r="F43" s="262"/>
      <c r="G43" s="262"/>
      <c r="H43" s="262"/>
      <c r="I43" s="262"/>
      <c r="J43" s="103"/>
      <c r="K43" s="103">
        <f aca="true" t="shared" si="6" ref="K43:S43">SUM(K42:K42)</f>
        <v>0</v>
      </c>
      <c r="L43" s="103">
        <f t="shared" si="6"/>
        <v>0</v>
      </c>
      <c r="M43" s="103">
        <f t="shared" si="6"/>
        <v>0</v>
      </c>
      <c r="N43" s="103">
        <f t="shared" si="6"/>
        <v>0</v>
      </c>
      <c r="O43" s="103">
        <f t="shared" si="6"/>
        <v>0</v>
      </c>
      <c r="P43" s="103">
        <f t="shared" si="6"/>
        <v>1</v>
      </c>
      <c r="Q43" s="103">
        <f t="shared" si="6"/>
        <v>1</v>
      </c>
      <c r="R43" s="103">
        <f t="shared" si="6"/>
        <v>0</v>
      </c>
      <c r="S43" s="103">
        <f t="shared" si="6"/>
        <v>0</v>
      </c>
    </row>
    <row r="44" spans="1:19" s="127" customFormat="1" ht="18">
      <c r="A44" s="271" t="s">
        <v>27</v>
      </c>
      <c r="B44" s="272"/>
      <c r="C44" s="272"/>
      <c r="D44" s="272"/>
      <c r="E44" s="272"/>
      <c r="F44" s="272"/>
      <c r="G44" s="272"/>
      <c r="H44" s="272"/>
      <c r="I44" s="273"/>
      <c r="J44" s="126"/>
      <c r="K44" s="57">
        <f>SUM(K19,K23,K37,K40,K43)</f>
        <v>1</v>
      </c>
      <c r="L44" s="57">
        <f aca="true" t="shared" si="7" ref="L44:S44">SUM(L19,L23,L37,L40,L43)</f>
        <v>0</v>
      </c>
      <c r="M44" s="57">
        <f t="shared" si="7"/>
        <v>0</v>
      </c>
      <c r="N44" s="57">
        <f t="shared" si="7"/>
        <v>13</v>
      </c>
      <c r="O44" s="57">
        <f t="shared" si="7"/>
        <v>0</v>
      </c>
      <c r="P44" s="57">
        <f t="shared" si="7"/>
        <v>12</v>
      </c>
      <c r="Q44" s="57">
        <f t="shared" si="7"/>
        <v>26</v>
      </c>
      <c r="R44" s="57">
        <f t="shared" si="7"/>
        <v>0</v>
      </c>
      <c r="S44" s="57">
        <f t="shared" si="7"/>
        <v>0</v>
      </c>
    </row>
    <row r="45" spans="1:19" ht="23.25">
      <c r="A45" s="128" t="s">
        <v>231</v>
      </c>
      <c r="B45" s="52"/>
      <c r="C45" s="52"/>
      <c r="D45" s="52"/>
      <c r="E45" s="52"/>
      <c r="F45" s="52"/>
      <c r="G45" s="52"/>
      <c r="H45" s="129"/>
      <c r="I45" s="129"/>
      <c r="J45" s="129"/>
      <c r="K45" s="130"/>
      <c r="L45" s="130"/>
      <c r="M45" s="130"/>
      <c r="N45" s="263" t="s">
        <v>585</v>
      </c>
      <c r="O45" s="264"/>
      <c r="P45" s="264"/>
      <c r="Q45" s="264"/>
      <c r="R45" s="264"/>
      <c r="S45" s="265"/>
    </row>
    <row r="46" spans="1:19" ht="23.25">
      <c r="A46" s="58" t="s">
        <v>15</v>
      </c>
      <c r="B46" s="59"/>
      <c r="C46" s="59"/>
      <c r="D46" s="59"/>
      <c r="E46" s="59"/>
      <c r="F46" s="59"/>
      <c r="G46" s="59"/>
      <c r="H46" s="60"/>
      <c r="I46" s="60"/>
      <c r="J46" s="60"/>
      <c r="K46" s="61"/>
      <c r="L46" s="61"/>
      <c r="M46" s="61"/>
      <c r="N46" s="131"/>
      <c r="O46" s="132"/>
      <c r="P46" s="132"/>
      <c r="Q46" s="132"/>
      <c r="R46" s="132"/>
      <c r="S46" s="133"/>
    </row>
    <row r="47" spans="1:19" ht="23.25">
      <c r="A47" s="65" t="s">
        <v>16</v>
      </c>
      <c r="B47" s="66"/>
      <c r="C47" s="66"/>
      <c r="D47" s="66"/>
      <c r="E47" s="66"/>
      <c r="F47" s="66"/>
      <c r="G47" s="66"/>
      <c r="H47" s="67"/>
      <c r="I47" s="67"/>
      <c r="J47" s="67"/>
      <c r="K47" s="68"/>
      <c r="L47" s="68"/>
      <c r="M47" s="68"/>
      <c r="N47" s="69"/>
      <c r="O47" s="70"/>
      <c r="P47" s="70"/>
      <c r="Q47" s="70"/>
      <c r="R47" s="70"/>
      <c r="S47" s="71"/>
    </row>
    <row r="48" spans="1:19" ht="23.25">
      <c r="A48" s="65" t="s">
        <v>3</v>
      </c>
      <c r="B48" s="66"/>
      <c r="C48" s="66"/>
      <c r="D48" s="66"/>
      <c r="E48" s="66"/>
      <c r="F48" s="66"/>
      <c r="G48" s="66"/>
      <c r="H48" s="67"/>
      <c r="I48" s="67"/>
      <c r="J48" s="67"/>
      <c r="K48" s="68"/>
      <c r="L48" s="68"/>
      <c r="M48" s="68"/>
      <c r="N48" s="69"/>
      <c r="O48" s="70"/>
      <c r="P48" s="70"/>
      <c r="Q48" s="70"/>
      <c r="R48" s="70"/>
      <c r="S48" s="71"/>
    </row>
    <row r="49" spans="1:19" ht="23.25">
      <c r="A49" s="267" t="s">
        <v>17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</row>
    <row r="50" spans="1:19" ht="23.25">
      <c r="A50" s="65" t="s">
        <v>6</v>
      </c>
      <c r="B50" s="66"/>
      <c r="C50" s="66"/>
      <c r="D50" s="66"/>
      <c r="E50" s="66"/>
      <c r="F50" s="66"/>
      <c r="G50" s="66"/>
      <c r="H50" s="67"/>
      <c r="I50" s="67"/>
      <c r="J50" s="67"/>
      <c r="K50" s="68"/>
      <c r="L50" s="68"/>
      <c r="M50" s="68"/>
      <c r="N50" s="69"/>
      <c r="O50" s="70"/>
      <c r="P50" s="70"/>
      <c r="Q50" s="70"/>
      <c r="R50" s="70"/>
      <c r="S50" s="71"/>
    </row>
    <row r="51" spans="1:19" ht="23.25">
      <c r="A51" s="77" t="s">
        <v>7</v>
      </c>
      <c r="B51" s="78"/>
      <c r="C51" s="78"/>
      <c r="D51" s="78"/>
      <c r="E51" s="78"/>
      <c r="F51" s="78"/>
      <c r="G51" s="78"/>
      <c r="H51" s="79"/>
      <c r="I51" s="79"/>
      <c r="J51" s="79"/>
      <c r="K51" s="80"/>
      <c r="L51" s="80"/>
      <c r="M51" s="80"/>
      <c r="N51" s="81"/>
      <c r="O51" s="82"/>
      <c r="P51" s="82"/>
      <c r="Q51" s="82"/>
      <c r="R51" s="82"/>
      <c r="S51" s="83"/>
    </row>
    <row r="52" spans="1:19" ht="23.25">
      <c r="A52" s="270" t="s">
        <v>47</v>
      </c>
      <c r="B52" s="270"/>
      <c r="C52" s="270"/>
      <c r="D52" s="84"/>
      <c r="E52" s="84"/>
      <c r="F52" s="84"/>
      <c r="M52" s="266" t="s">
        <v>48</v>
      </c>
      <c r="N52" s="266"/>
      <c r="O52" s="266"/>
      <c r="P52" s="266"/>
      <c r="Q52" s="266"/>
      <c r="R52" s="266"/>
      <c r="S52" s="266"/>
    </row>
    <row r="53" spans="1:19" ht="23.25">
      <c r="A53" s="256" t="s">
        <v>14</v>
      </c>
      <c r="B53" s="256"/>
      <c r="C53" s="256"/>
      <c r="M53" s="85"/>
      <c r="N53" s="85"/>
      <c r="O53" s="251" t="s">
        <v>20</v>
      </c>
      <c r="P53" s="251"/>
      <c r="Q53" s="251"/>
      <c r="R53" s="251"/>
      <c r="S53" s="251"/>
    </row>
    <row r="54" spans="13:19" ht="23.25">
      <c r="M54" s="251" t="s">
        <v>18</v>
      </c>
      <c r="N54" s="251"/>
      <c r="O54" s="251"/>
      <c r="P54" s="251"/>
      <c r="Q54" s="251"/>
      <c r="R54" s="251"/>
      <c r="S54" s="251"/>
    </row>
  </sheetData>
  <autoFilter ref="A7:S54"/>
  <mergeCells count="35">
    <mergeCell ref="M6:N6"/>
    <mergeCell ref="K5:R5"/>
    <mergeCell ref="S5:S7"/>
    <mergeCell ref="O6:P6"/>
    <mergeCell ref="Q6:Q7"/>
    <mergeCell ref="R6:R7"/>
    <mergeCell ref="K6:K7"/>
    <mergeCell ref="L6:L7"/>
    <mergeCell ref="A1:N1"/>
    <mergeCell ref="O1:S1"/>
    <mergeCell ref="A3:R3"/>
    <mergeCell ref="M4:S4"/>
    <mergeCell ref="A44:I44"/>
    <mergeCell ref="A5:A7"/>
    <mergeCell ref="B5:B7"/>
    <mergeCell ref="C5:C7"/>
    <mergeCell ref="G5:G7"/>
    <mergeCell ref="A20:C20"/>
    <mergeCell ref="A23:I23"/>
    <mergeCell ref="H5:H7"/>
    <mergeCell ref="A24:C24"/>
    <mergeCell ref="A37:I37"/>
    <mergeCell ref="M54:S54"/>
    <mergeCell ref="N45:S45"/>
    <mergeCell ref="M52:S52"/>
    <mergeCell ref="O53:S53"/>
    <mergeCell ref="A49:S49"/>
    <mergeCell ref="A52:C52"/>
    <mergeCell ref="A53:C53"/>
    <mergeCell ref="A8:C8"/>
    <mergeCell ref="A19:I19"/>
    <mergeCell ref="A41:C41"/>
    <mergeCell ref="A43:I43"/>
    <mergeCell ref="A38:C38"/>
    <mergeCell ref="A40:I40"/>
  </mergeCells>
  <printOptions/>
  <pageMargins left="0.6299212598425197" right="0.5511811023622047" top="1.13" bottom="0.61" header="0.5118110236220472" footer="0.31496062992125984"/>
  <pageSetup firstPageNumber="40" useFirstPageNumber="1" horizontalDpi="600" verticalDpi="600" orientation="landscape" paperSize="9" scale="68" r:id="rId1"/>
  <headerFooter alignWithMargins="0">
    <oddFooter>&amp;C&amp;"Angsana New,ธรรมดา"&amp;15หน้า 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Psiranee</cp:lastModifiedBy>
  <cp:lastPrinted>2009-09-29T07:44:48Z</cp:lastPrinted>
  <dcterms:created xsi:type="dcterms:W3CDTF">2004-03-02T03:34:17Z</dcterms:created>
  <dcterms:modified xsi:type="dcterms:W3CDTF">2009-10-01T10:11:38Z</dcterms:modified>
  <cp:category/>
  <cp:version/>
  <cp:contentType/>
  <cp:contentStatus/>
</cp:coreProperties>
</file>