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11355" windowHeight="8445" tabRatio="941"/>
  </bookViews>
  <sheets>
    <sheet name="โครงการพัฒนางานปี 48-51" sheetId="9" r:id="rId1"/>
    <sheet name="โครงการพัฒนางานปี 52-56" sheetId="1" r:id="rId2"/>
    <sheet name="โครงการพัฒนางานปี 57-58" sheetId="13" r:id="rId3"/>
  </sheets>
  <definedNames>
    <definedName name="_xlnm._FilterDatabase" localSheetId="1" hidden="1">'โครงการพัฒนางานปี 52-56'!$A$1:$J$41</definedName>
    <definedName name="_xlnm.Print_Area" localSheetId="0">'โครงการพัฒนางานปี 48-51'!$A$2:$J$119</definedName>
    <definedName name="_xlnm.Print_Area" localSheetId="1">'โครงการพัฒนางานปี 52-56'!$B$1:$L$116</definedName>
    <definedName name="_xlnm.Print_Area" localSheetId="2">'โครงการพัฒนางานปี 57-58'!$A$1:$N$154</definedName>
    <definedName name="_xlnm.Print_Titles" localSheetId="0">'โครงการพัฒนางานปี 48-51'!$3:$3</definedName>
    <definedName name="_xlnm.Print_Titles" localSheetId="1">'โครงการพัฒนางานปี 52-56'!$1:$1</definedName>
    <definedName name="_xlnm.Print_Titles" localSheetId="2">'โครงการพัฒนางานปี 57-58'!$3:$3</definedName>
  </definedNames>
  <calcPr calcId="125725"/>
</workbook>
</file>

<file path=xl/calcChain.xml><?xml version="1.0" encoding="utf-8"?>
<calcChain xmlns="http://schemas.openxmlformats.org/spreadsheetml/2006/main">
  <c r="H154" i="13"/>
  <c r="G153"/>
  <c r="M151"/>
  <c r="J49" i="1"/>
  <c r="J19"/>
  <c r="J26" i="13"/>
  <c r="G5" l="1"/>
  <c r="J16"/>
  <c r="J14"/>
  <c r="J12"/>
  <c r="J11"/>
  <c r="J10"/>
  <c r="J9"/>
  <c r="J8"/>
  <c r="J31"/>
  <c r="J27"/>
  <c r="J25"/>
  <c r="J24"/>
  <c r="J23"/>
  <c r="J47"/>
  <c r="J45"/>
  <c r="J41"/>
  <c r="J39"/>
  <c r="J38"/>
  <c r="J61"/>
  <c r="J59"/>
  <c r="J56"/>
  <c r="J55"/>
  <c r="J54"/>
  <c r="J53"/>
  <c r="J76"/>
  <c r="J73"/>
  <c r="J78" s="1"/>
  <c r="J71"/>
  <c r="J70"/>
  <c r="J68"/>
  <c r="J92"/>
  <c r="J88"/>
  <c r="J86"/>
  <c r="J85"/>
  <c r="J84"/>
  <c r="J107"/>
  <c r="J102"/>
  <c r="J101"/>
  <c r="J100"/>
  <c r="J116"/>
  <c r="J115"/>
  <c r="J114"/>
  <c r="J113"/>
  <c r="J129"/>
  <c r="J135" s="1"/>
  <c r="J126"/>
  <c r="J140"/>
  <c r="J143"/>
  <c r="J149"/>
  <c r="F33"/>
  <c r="G34"/>
  <c r="I34"/>
  <c r="G35"/>
  <c r="I35"/>
  <c r="G36"/>
  <c r="I36"/>
  <c r="I137"/>
  <c r="I136"/>
  <c r="I123"/>
  <c r="I110"/>
  <c r="I97"/>
  <c r="I96"/>
  <c r="I95"/>
  <c r="I81"/>
  <c r="I80"/>
  <c r="I79"/>
  <c r="I66"/>
  <c r="I65"/>
  <c r="I64"/>
  <c r="J52"/>
  <c r="I51"/>
  <c r="I50"/>
  <c r="I49"/>
  <c r="J37"/>
  <c r="J22"/>
  <c r="I21"/>
  <c r="I20"/>
  <c r="J7"/>
  <c r="I5"/>
  <c r="I6"/>
  <c r="I4"/>
  <c r="G137"/>
  <c r="G136"/>
  <c r="G123"/>
  <c r="G110"/>
  <c r="G97"/>
  <c r="G96"/>
  <c r="G95"/>
  <c r="G81"/>
  <c r="G80"/>
  <c r="G79"/>
  <c r="G66"/>
  <c r="G65"/>
  <c r="G64"/>
  <c r="G51"/>
  <c r="G50"/>
  <c r="G49"/>
  <c r="G21"/>
  <c r="G20"/>
  <c r="G19"/>
  <c r="G6"/>
  <c r="G4"/>
  <c r="F150"/>
  <c r="F135"/>
  <c r="F122"/>
  <c r="F109"/>
  <c r="F94"/>
  <c r="F78"/>
  <c r="F63"/>
  <c r="F48"/>
  <c r="F18"/>
  <c r="G18" i="9"/>
  <c r="G90"/>
  <c r="G119"/>
  <c r="J63" i="13" l="1"/>
  <c r="I135"/>
  <c r="I150"/>
  <c r="I33"/>
  <c r="J122"/>
  <c r="J94"/>
  <c r="J33"/>
  <c r="K33" s="1"/>
  <c r="I122"/>
  <c r="J150"/>
  <c r="I63"/>
  <c r="I78"/>
  <c r="K78" s="1"/>
  <c r="I94"/>
  <c r="I109"/>
  <c r="K109" s="1"/>
  <c r="J109"/>
  <c r="J48"/>
  <c r="I48"/>
  <c r="K135"/>
  <c r="I18"/>
  <c r="J18"/>
  <c r="G33"/>
  <c r="G122"/>
  <c r="G18"/>
  <c r="G48"/>
  <c r="G109"/>
  <c r="G94"/>
  <c r="G78"/>
  <c r="G150"/>
  <c r="G135"/>
  <c r="G63"/>
  <c r="K63" l="1"/>
  <c r="K94"/>
  <c r="L94" s="1"/>
  <c r="K150"/>
  <c r="L150" s="1"/>
  <c r="K18"/>
  <c r="L18" s="1"/>
  <c r="K122"/>
  <c r="L122" s="1"/>
  <c r="K48"/>
  <c r="L48" s="1"/>
  <c r="L78"/>
  <c r="L33"/>
  <c r="L63"/>
  <c r="L135"/>
  <c r="L109"/>
</calcChain>
</file>

<file path=xl/sharedStrings.xml><?xml version="1.0" encoding="utf-8"?>
<sst xmlns="http://schemas.openxmlformats.org/spreadsheetml/2006/main" count="1185" uniqueCount="538">
  <si>
    <t>โครงการพัฒนางานที่พิจารณา</t>
  </si>
  <si>
    <t>ชื่อหัวหน้าโครงการพัฒนางาน</t>
  </si>
  <si>
    <t>ลำดับ</t>
  </si>
  <si>
    <t>รองคณบดีฝ่ายวางแผนและพัฒนา</t>
  </si>
  <si>
    <t>คณะกรรมการพิจารณา</t>
  </si>
  <si>
    <t xml:space="preserve">ระยะเวลา </t>
  </si>
  <si>
    <t>20 ส.ค.52-พ.ย.52</t>
  </si>
  <si>
    <t>น.ส.กนกรัตน์  ไชยวงศ์</t>
  </si>
  <si>
    <t>คณบดี</t>
  </si>
  <si>
    <t>หัวหน้าภาควิชาวิศวกรรมไฟฟ้า</t>
  </si>
  <si>
    <t>การดำเนินการ</t>
  </si>
  <si>
    <t xml:space="preserve">สิ้นสุดโครงการ </t>
  </si>
  <si>
    <t>A</t>
  </si>
  <si>
    <t>การพัฒนาโปรแกรมการฝึกอบรม 1</t>
  </si>
  <si>
    <t>รองคณบดีฝ่ายบริหาร</t>
  </si>
  <si>
    <t>หัวหน้าภาควิชาวิศวกรรมเครื่องกล</t>
  </si>
  <si>
    <t>น.ส.กนกวรรณ ชนินทรสงขลา</t>
  </si>
  <si>
    <t>การปรับปรุงเว็บไซด์ภาควิชาวิศวกรรมไฟฟ้า</t>
  </si>
  <si>
    <t>นายวันชัย แซ่ลิ่ม</t>
  </si>
  <si>
    <t>PB50-001</t>
  </si>
  <si>
    <t>PB53-001</t>
  </si>
  <si>
    <t>3 เดือน</t>
  </si>
  <si>
    <t>B</t>
  </si>
  <si>
    <t>หัวหน้าภาควิชาวิศวกรรมโยธา</t>
  </si>
  <si>
    <t>หัวหน้าภาควิชาวิศวกรรมอุตสาหการ</t>
  </si>
  <si>
    <t>ระบบการจัดการวัสดุ-ครุภัณฑ์ฝ่ายคอมพิวเตอร์ (เฟส 1 วัสดุ)</t>
  </si>
  <si>
    <t>น.ส.พัฒนาวดี ศิวติณฑุโก</t>
  </si>
  <si>
    <t>8 เดือน</t>
  </si>
  <si>
    <t>กพ.-กย.53</t>
  </si>
  <si>
    <t>การพัสดุ (คุณวนันยา  หมัดยูโส๊ะ)</t>
  </si>
  <si>
    <t>หัวหน้าภาควิชาวิศวกรรมเคมี</t>
  </si>
  <si>
    <t>หัวหน้าภาควิชาวิศวกรรมเหมืองแร่และวัสดุ</t>
  </si>
  <si>
    <t>หัวหน้างานบริหารทั่วไป</t>
  </si>
  <si>
    <t>ระบบแจ้งซ่อมครุภัณฑ์คอมพิวเตอร์</t>
  </si>
  <si>
    <t>กลุ่มงานสนับสนุนวิจัยฯ</t>
  </si>
  <si>
    <t>ภาควิชาวิศวกรรมไฟฟ้า</t>
  </si>
  <si>
    <t>ฝ่ายคอมพิวเตอร์ฯ</t>
  </si>
  <si>
    <t>6 เดือน</t>
  </si>
  <si>
    <t>มค.-มิย.53</t>
  </si>
  <si>
    <t>PB052-001</t>
  </si>
  <si>
    <t>รหัสโครงการ</t>
  </si>
  <si>
    <t>PB53-002</t>
  </si>
  <si>
    <t>PB53-003</t>
  </si>
  <si>
    <t>PB53-004</t>
  </si>
  <si>
    <t>หัวหน้าภาควิชาวิศวกรรมคอมพิวเตอร์</t>
  </si>
  <si>
    <t>ระบบออกเลขและทะเบียนรับหนังสือราชการ</t>
  </si>
  <si>
    <t>นางลภัลรดา ศิริไพบูลย์ สงสุข</t>
  </si>
  <si>
    <t>1 เมย.53</t>
  </si>
  <si>
    <t>30 มิย.53</t>
  </si>
  <si>
    <t>PB054-001</t>
  </si>
  <si>
    <t>ส่ง 22 พ.ย.53</t>
  </si>
  <si>
    <t>PB054-002</t>
  </si>
  <si>
    <t>หัวหน้าฝ่ายคอมพิวเตอร์ทางวิศวกรรมศาสตร์</t>
  </si>
  <si>
    <t>หัวหน้าภควิชาวิศวกรรมเครื่องกล</t>
  </si>
  <si>
    <t>12 พย.53</t>
  </si>
  <si>
    <t>4 เดือน</t>
  </si>
  <si>
    <t>C</t>
  </si>
  <si>
    <t>ระบบการจัดการวัสดุ-ครุภัณฑ์ฝ่ายคอมพิวเตอร์ (เฟส  2 ครุภัณฑ์)</t>
  </si>
  <si>
    <t>PB054-003</t>
  </si>
  <si>
    <t>PB054-004</t>
  </si>
  <si>
    <t>หัวหน้าภาควิชาวิศวกรรมเหมืองแร่ฯ</t>
  </si>
  <si>
    <t>ระบบเบิกจ่ายบรรณาสารสงเคราะห์</t>
  </si>
  <si>
    <t>นางลภัสรดา ศิริไพบูลย์ สงสุข</t>
  </si>
  <si>
    <t>คุณปิยวัชร์  จูงศิริ ฝ่ายคอมพิวเตอร์</t>
  </si>
  <si>
    <t>PB054-005</t>
  </si>
  <si>
    <t>ระบบแจ้งกำหนดการสอบวิทยานิพนธ์</t>
  </si>
  <si>
    <t>PB054-006</t>
  </si>
  <si>
    <t>พัฒนาเว็บไซต์กคลุ่มงานบริหารทั่วไป</t>
  </si>
  <si>
    <t>10 เดือน</t>
  </si>
  <si>
    <t>มค.-มีค.54</t>
  </si>
  <si>
    <t>มึค.-ตค.54</t>
  </si>
  <si>
    <t>ธค.53- กพ.54</t>
  </si>
  <si>
    <t>PB054-007</t>
  </si>
  <si>
    <t>มิย.-สค.54</t>
  </si>
  <si>
    <t>หัวหน้าภาควิชาวิศวกรรมเคมี 1</t>
  </si>
  <si>
    <t>คุณเกสินี  พัฒนพิสุทธิ์</t>
  </si>
  <si>
    <t>PB054-008</t>
  </si>
  <si>
    <t>โปรแกรมการบริหารการเงินภ.วิศวกรรมไฟฟ้า</t>
  </si>
  <si>
    <t>ระบบจัดซื้อ และเบิกจ่ายวัสดุภ.วิศวกรรมเครื่องกล</t>
  </si>
  <si>
    <t>นายวันชัย  แซ่ลิ่ม</t>
  </si>
  <si>
    <t>PB054-009</t>
  </si>
  <si>
    <t xml:space="preserve">ระบบจัดการการใช้โทรศัพท์ </t>
  </si>
  <si>
    <t xml:space="preserve">หัวหน้าภาควิชาวิศวกรรมเหมืองแร่ฯ </t>
  </si>
  <si>
    <t xml:space="preserve">รองคณบดีฝ่ายทรัพยากรบุคคล </t>
  </si>
  <si>
    <t>รองคณบดีฝ่ายอาคารสถานทีฯ</t>
  </si>
  <si>
    <t>เลขานุการ ภ.เครื่องกล</t>
  </si>
  <si>
    <t>หน.กลุ่มงานแผนงานฯ</t>
  </si>
  <si>
    <t>ผลการพิจารณเบื่องต้นจากกรรมการ 3 ท่าน ได้ระดับ</t>
  </si>
  <si>
    <t>มิย.-ธค.54</t>
  </si>
  <si>
    <t>โครงการพัฒนางานประจำปี 2554</t>
  </si>
  <si>
    <t>ติดตามความก้าวหน้าโครงการฯ เมีอวันที่ 19 ต.ค.54 ให้ส่งผลงานฉบับสมบูรณ์ทุกโครงการฯ ภายในวันที่ 30 พย.54</t>
  </si>
  <si>
    <t>ส่งรายงานฉบับสมบูรณ์</t>
  </si>
  <si>
    <t>ขอขยายเวลา 2 เดือน</t>
  </si>
  <si>
    <t>ธค.53-กพ.54</t>
  </si>
  <si>
    <t>ธค.54-มค.55</t>
  </si>
  <si>
    <t>การปรับปรุงและพัฒนาเว็บไซด์กิจกรรม 5ส คณะวิศวกรรมศาสตร์</t>
  </si>
  <si>
    <t>รองคณบดีฝ่ายพัฒนาทรัพยากรบุคคล</t>
  </si>
  <si>
    <t>หัวหน้าภควิชาวิศวกรรมอุตสาหการ</t>
  </si>
  <si>
    <t>รวม</t>
  </si>
  <si>
    <t>รศ.ปัญญรักษ์ งามศรีตระกูล</t>
  </si>
  <si>
    <t>รองคณบดีฝ่ายอาคารสถานที่ฯ</t>
  </si>
  <si>
    <t>PB55-001</t>
  </si>
  <si>
    <t>PB55-002</t>
  </si>
  <si>
    <t>PB55-003</t>
  </si>
  <si>
    <t>PB55-004</t>
  </si>
  <si>
    <t>PB55-005</t>
  </si>
  <si>
    <t>PB55-006</t>
  </si>
  <si>
    <t>PB55-007</t>
  </si>
  <si>
    <t>หัวหน้าโครงการ</t>
  </si>
  <si>
    <t>ปิยะวัชร์ จูงศิริ  ฝายคอมพิวเตอร์ฯ</t>
  </si>
  <si>
    <t xml:space="preserve">หัวหน้าภาควิชาวิศวกรรมเคมี </t>
  </si>
  <si>
    <t>การจัดทำตารางเทียบเท่ารายวิชาในหลักสูตรวิศวกรรมศาสตรบัณฑิต พ.ศ.2549-2553</t>
  </si>
  <si>
    <t xml:space="preserve">การปรับปรุงเครื่องกลั่นลำดับส่วน สำหรับรายวิชา 230-443 </t>
  </si>
  <si>
    <t>ระบบ QR-Code เพื่อบันทึกและตรวจสอบการทำงานของเครือข่ายคอมพิวเตอร์และอุปกรณ์ต่อพ่วง ผ่านระบบเครื่อคณะวิศวกรรมศาสตร์</t>
  </si>
  <si>
    <t>ระบบจัดการแหล่งเก็บข้อมูลเสมือน</t>
  </si>
  <si>
    <t>ระบบการติดตั้งและปรับปรุงซอฟต์แวร์ผ่านแบบทางไกล</t>
  </si>
  <si>
    <t>ระบบออกเลขหนังสือราชการและเก็บเอกสารออนไลน์</t>
  </si>
  <si>
    <t>เครื่อง เปิด ปิด อุปกรณ์ไฟฟ้าแบบพกพา</t>
  </si>
  <si>
    <t>งบประมาณ 3,000 บาท เงินรายได้คณะฯ</t>
  </si>
  <si>
    <t>งประมาณ 10,199 บาท เงินภาควิชา</t>
  </si>
  <si>
    <t>ศึกษาแนวทางการพัฒนาระบบการจองห้องเรียนออนไลน์</t>
  </si>
  <si>
    <t>รศ.ปัญญรักษ์ งามศรีตระกูล  ผู้ทรงคุณวุฒิ</t>
  </si>
  <si>
    <t>ผศ.ดร.แสงสุรีย์ วสุพงศ์อัยยะ ผู้ทรงคุณวุฒิ</t>
  </si>
  <si>
    <t>ผศ.ดร.แสงสุรีย์ วสุพงศ์อัยยะ  ผู้ทรงคุณวุฒิ</t>
  </si>
  <si>
    <t>คุณวรลักษณ์ วสุสิริชัย  ผู้ทรงคุณวุฒิ</t>
  </si>
  <si>
    <t>หัวหน้าฝ่ายคอมพิวเตอร์ทางวิศวกรรม 
 ผู้ทรงคุณวุฒิ</t>
  </si>
  <si>
    <t>ผศ.ดร.จันทิมา ชั่งสิริพร</t>
  </si>
  <si>
    <t>ก.งานสนับสนุนวิชาการฯ</t>
  </si>
  <si>
    <t>ม.ค.-พ.ค.55</t>
  </si>
  <si>
    <t>5 เดือน</t>
  </si>
  <si>
    <t>อนุมัติ 25 ม.ค.55</t>
  </si>
  <si>
    <t>มี.ค.-ส.ค.55</t>
  </si>
  <si>
    <t>อนุมัติ 10 ก.พ..55</t>
  </si>
  <si>
    <t>สำรวล หนูรุ่น</t>
  </si>
  <si>
    <t>กนกวรรณ ศิปลสถาปน์</t>
  </si>
  <si>
    <t>มี.ค.-ก.ค.55</t>
  </si>
  <si>
    <t>พัฒนาวดี ศิวติณฑุโก</t>
  </si>
  <si>
    <t>จุไรพร แดงอำพันธ์</t>
  </si>
  <si>
    <t>อนุมัติ  10 ก.พ.55</t>
  </si>
  <si>
    <t>น.ส.ฝาติหม๊ะ เหมมันต์</t>
  </si>
  <si>
    <t>1 ก.พ.-เม.ย.55</t>
  </si>
  <si>
    <t>อนุมัติ 9 ก.พ.55</t>
  </si>
  <si>
    <t>นางฐานิตา ลอยวิรัตน์</t>
  </si>
  <si>
    <t>มี.ค.-พ.ค.55</t>
  </si>
  <si>
    <t>กุศล แก้วหนู</t>
  </si>
  <si>
    <t>1 ก.พ.-ก.ค.55</t>
  </si>
  <si>
    <t>สิ้นสุดโครงการ</t>
  </si>
  <si>
    <t>PB55-008</t>
  </si>
  <si>
    <t>PB55-009</t>
  </si>
  <si>
    <t>1 ก.ค.- 30 พ.ย.55</t>
  </si>
  <si>
    <t>ภ.วิศวกรรมไฟฟ้า</t>
  </si>
  <si>
    <t>หัวหน้าฝ่ายคอมพิวเตอร์ทางวิศวกรรมผู้ทรงคุณวุฒิ</t>
  </si>
  <si>
    <t>นายสุมาตร ฟองเกิด ภ.วิศวกรรมเครื่องกล</t>
  </si>
  <si>
    <t>PB55-010</t>
  </si>
  <si>
    <t>1 ก.ค.- ธค..55</t>
  </si>
  <si>
    <t>เครื่องตั้งเวลา เปิด ปิดอุปกรณ์ไฟฟ้า เอนกประสงค์ แบบมีเสียง</t>
  </si>
  <si>
    <t>รศ.พฤธิกร สมิตรไมตรี</t>
  </si>
  <si>
    <t>ระบบฐานข้อมูลการจัดการระดับขั้น</t>
  </si>
  <si>
    <t>อนุมัติ 9 ก.ค.55</t>
  </si>
  <si>
    <t>ชื่อโครงการพัฒนางาน</t>
  </si>
  <si>
    <t>ขอขยาย พค.56</t>
  </si>
  <si>
    <t>วันที่ 14 ธ.ค.55</t>
  </si>
  <si>
    <t>ขยาย ธค.54+มค55</t>
  </si>
  <si>
    <t>วันที่ 13 ก.ย..54</t>
  </si>
  <si>
    <t>วันที่ 23 ก.ย.54</t>
  </si>
  <si>
    <t>วันที่ 3 พ.ย.54</t>
  </si>
  <si>
    <t>วันที่ 1 พ.ย.54</t>
  </si>
  <si>
    <t>เงินรางวัล</t>
  </si>
  <si>
    <t>รวมเงิน</t>
  </si>
  <si>
    <t>จำนวนเงิน</t>
  </si>
  <si>
    <t>PB51-001</t>
  </si>
  <si>
    <t>ระบบโปรแกรมการจัดการเครื่องมือห้อง ME 107 ภาควิชาวิศวกรรมเครื่องกล</t>
  </si>
  <si>
    <t>ฝาติหม๊ะ เหมมันต์</t>
  </si>
  <si>
    <t>PB51-002</t>
  </si>
  <si>
    <t>ก.ค.-ธ.ค.51</t>
  </si>
  <si>
    <t>พรเพ็ญ วงศ์พจน์</t>
  </si>
  <si>
    <t>PB51-003</t>
  </si>
  <si>
    <t>มิ.ย.- พ.ย.51</t>
  </si>
  <si>
    <t>ยกเลิก</t>
  </si>
  <si>
    <t>PB51-004</t>
  </si>
  <si>
    <t>ระบบจัดเก็บข้อสอบออนไลน์</t>
  </si>
  <si>
    <t>พ.ค.- ส.ค.51</t>
  </si>
  <si>
    <t>ภานุพงษ์ คงคาวงศ์ประทีป</t>
  </si>
  <si>
    <t>PB51-005</t>
  </si>
  <si>
    <t>พ.ค.-ส.ค.51</t>
  </si>
  <si>
    <t>กนกวรรณ ชนินทรสงขลา</t>
  </si>
  <si>
    <t>PB51-006</t>
  </si>
  <si>
    <t>มิ.ย.-พ.ย.51</t>
  </si>
  <si>
    <t>ภาณี ปราบ</t>
  </si>
  <si>
    <t>PB51-007</t>
  </si>
  <si>
    <t>มี.ค.-พ.ค.51</t>
  </si>
  <si>
    <t>กฤษณะ คีรีวัลย์</t>
  </si>
  <si>
    <t>PB51-008</t>
  </si>
  <si>
    <t>พ.ค.-ก.ย.51</t>
  </si>
  <si>
    <t>ปิยะวัชร์ จูงศิริ</t>
  </si>
  <si>
    <t>PB51-009</t>
  </si>
  <si>
    <t>PB51-012</t>
  </si>
  <si>
    <t>การติดตามไปรษณียภัณ์ของนักศึกษาด้วยระบบคอมพิวเตอร์</t>
  </si>
  <si>
    <t>ณรงค์ชัย ดวงเทศ</t>
  </si>
  <si>
    <t>PB51-013</t>
  </si>
  <si>
    <t>ฐานิตา แซ่ลิ่ม</t>
  </si>
  <si>
    <t>การเพิ่มประสิทธิภาพการเบิกจ่าย ระบบเงินยืมและคืนยืมเงินทดรองจ่ายผ่านระบบธนาคาร</t>
  </si>
  <si>
    <t>การจัดระบบกุญแจประตูห้องและทางเข้าอาคารส่วนกลางของคณะวิศวกรรมศาสตร์</t>
  </si>
  <si>
    <t>PB48-001</t>
  </si>
  <si>
    <t>PB48-002</t>
  </si>
  <si>
    <t>PB48-003</t>
  </si>
  <si>
    <t>PB49-001</t>
  </si>
  <si>
    <t>การพัฒนาระบบการจำหน่ายตำราเรียน</t>
  </si>
  <si>
    <t>กค-ธค 49</t>
  </si>
  <si>
    <t>จตุรงค์ แซ่ลี่</t>
  </si>
  <si>
    <t>ปราณี คงเจริญ</t>
  </si>
  <si>
    <t>แสงเดือน จีนาพงษ์</t>
  </si>
  <si>
    <t>อนุสิษฐ จันทลักขณา</t>
  </si>
  <si>
    <t>ธีระยุทธ์ ประสมพงศ์</t>
  </si>
  <si>
    <t>PB49-002</t>
  </si>
  <si>
    <t>การศึกษาวิเคราะห์การใช้พลังงานไฟฟ้าของสำนักงานเลขานุการคณะวิศวกรรมศาสตร์</t>
  </si>
  <si>
    <t>PB49-003</t>
  </si>
  <si>
    <t>การประยุกต์ใช้คอมพิวเตอร์ในการจัดห้องประชุม อบรม/สัมมนา/สถานที่จัดกิจกรรม</t>
  </si>
  <si>
    <t>PB49-004</t>
  </si>
  <si>
    <t>การจัดทำคู่มือเพื่อการปฏิบัติงาน การจ้างลูกจ้างชั่วคราวชาวต่างประเทศ</t>
  </si>
  <si>
    <t>PB49-005</t>
  </si>
  <si>
    <t>การจัดทำคู่มือลูกจ้างชั่วคราว เพื่อการบริหารงานบุคคล</t>
  </si>
  <si>
    <t>PB49-006</t>
  </si>
  <si>
    <t>ระบบจ่ายเงินยืมและคืนเงินยืมทดรองจ่ายผ่านระบบธนาคาร</t>
  </si>
  <si>
    <t>PB49-007</t>
  </si>
  <si>
    <t>การจัดทำระบบฐานข้อมูลนักศึกษาเต็มเวลาและหน่วยชั่วโมงสอน</t>
  </si>
  <si>
    <t>PB49-008</t>
  </si>
  <si>
    <t>การพัฒนาระบบการให้บริการบน Web Site</t>
  </si>
  <si>
    <t>PB49-009</t>
  </si>
  <si>
    <t>การเพิ่มประสิทธิภาพในการให้คำปรึกษา แนะนำแก่นักศึกษา</t>
  </si>
  <si>
    <t>มิ.ย.-พ.ย.49</t>
  </si>
  <si>
    <t>กานต์พิชชา ฤทธิพฤกษ์</t>
  </si>
  <si>
    <t>PB49-010</t>
  </si>
  <si>
    <t>การวิเคราะห์ความเสี่ยงและการเพิ่มประสิทธิภาพในการจัดอบรม สัมมนา</t>
  </si>
  <si>
    <t>มิ.ย.49-ต.ค.50</t>
  </si>
  <si>
    <t>กิติยาภรณ์ ศุภเสวต</t>
  </si>
  <si>
    <t>PB49-011</t>
  </si>
  <si>
    <t>การใช้โปรแกรมคอมพิวเตอร์ เพื่อใช้ในการแสดงผลในห้องประชุม</t>
  </si>
  <si>
    <t>มิ.ย.-ส.ค.49</t>
  </si>
  <si>
    <t>คมเนตร เพชรแก้ว</t>
  </si>
  <si>
    <t>กนกวรร ชนินทรสงขลา</t>
  </si>
  <si>
    <t>PB49-012</t>
  </si>
  <si>
    <t>พัฒนารูปแบบการจัดทำรายงานประจำปีของหน่วยงาน/ภาควิชา</t>
  </si>
  <si>
    <t>PB49-013</t>
  </si>
  <si>
    <t>การพัฒนางานด้านการสนับสนุน การปฏิบัติงานสำนักงาน ภาควิชาวิศวกรรมเครื่องกล</t>
  </si>
  <si>
    <t>ลัดดาวัลย์ โภควินทร์</t>
  </si>
  <si>
    <t>นงนุช พฤกษ์เมธากุล</t>
  </si>
  <si>
    <t>ประนอม ภักดีรุจีรัตน์</t>
  </si>
  <si>
    <t>PB49-014</t>
  </si>
  <si>
    <t xml:space="preserve">พัฒนาฐานข้อมูลหนังสือห้องสมุดภาควิชาวิศวกรรมเครื่องกล </t>
  </si>
  <si>
    <t>ลัดดาวัลย์ โภควินท์</t>
  </si>
  <si>
    <t>PB49-015</t>
  </si>
  <si>
    <t>การศึกษาความพึงพอใจของผู้ปฏิบัติงานสายสนับสนุน คณะวิศวกรรมศาสตร์</t>
  </si>
  <si>
    <t>จันทร์วดี ลิ่มสกุล</t>
  </si>
  <si>
    <t>กานต์พิชชา ฤทธิ์พฤกษ์</t>
  </si>
  <si>
    <t>PB49-016</t>
  </si>
  <si>
    <t>การเบิกวัสดุในคลังวัสดุระบบอีเล็กทรอนิกส์</t>
  </si>
  <si>
    <t>ก.ย.49-ก.ย.50</t>
  </si>
  <si>
    <t>วนันยา หมัดยูโส๊ะ</t>
  </si>
  <si>
    <t>กิตติมา หวังสิริไพศาล</t>
  </si>
  <si>
    <t>สาวิตตรี มาลินี</t>
  </si>
  <si>
    <t>วรรณา น้อยศรี</t>
  </si>
  <si>
    <t>เกสินี พัฒนพิสุทธิ์</t>
  </si>
  <si>
    <t>ระดับ</t>
  </si>
  <si>
    <t>การปรับปรุงระบบงาน และแบบฟอร์มคำร้อง</t>
  </si>
  <si>
    <t>คู่มือปฏิบัติงานพัสดุ ภาควิชาวิศวกรรมอุตสาหการ คณะวิศวกรรมศาสตร์ มหาวิทยาลัยสงขลานครินทร์</t>
  </si>
  <si>
    <t>การจัดการเอกสารของหน่วยงานผ่านเว็บไซต์คณะวิศวกรรมศาสตร์</t>
  </si>
  <si>
    <t>ระบบยืม – คืน วัสดุครุภัณฑ์คอมพิวเตอร์ประจำฝ่ายคอมพิวเตอร์ทางวิศวกรรมศาสตร์</t>
  </si>
  <si>
    <t>การแก้ปัญหาเครื่องคอมพิวเตอร์ช้า (ในเครื่องรุ่น P3, P4</t>
  </si>
  <si>
    <t>ระบบการจัดกลุ่ม E-mail และการส่งไฟล์ในระบบเครือข่าย คณะวิศวกรรมศาสตร์</t>
  </si>
  <si>
    <t>ระบบบริหารห้องปฏิบัติการคอมพิวเตอร์ คณะวิศวกรรมศาสตร์</t>
  </si>
  <si>
    <t>PB56-001</t>
  </si>
  <si>
    <t>หัวหน้าฝ่ายคอมพิวเตอร์ทางวิศวกรรมฯ</t>
  </si>
  <si>
    <t>ระบบทุนสนับสนุนการเดินทางไปนำเสนอผลงานวิชาการสำหรับนักศึกษา</t>
  </si>
  <si>
    <t>PB56-002</t>
  </si>
  <si>
    <t>PB56-003</t>
  </si>
  <si>
    <t>PB56-004</t>
  </si>
  <si>
    <t>PB56-005</t>
  </si>
  <si>
    <t>การจัดทำโปรแกรมจัดเก็บข้อมูลบริการวิชาการ</t>
  </si>
  <si>
    <t>นางวนันยา หมัดยูโส๊ะ</t>
  </si>
  <si>
    <t>น.ส.เกสินี พัฒนพิสุทธิ์</t>
  </si>
  <si>
    <t>ระบบควบคุมค่าใช้จ่ายวัสดุโครงงานนักศึกษา</t>
  </si>
  <si>
    <t>ระบบตรวจสอบเงื่อนไขการลงทะเบียนเรียน</t>
  </si>
  <si>
    <t>1 มีค.-มิย.56</t>
  </si>
  <si>
    <t>มี.ค.-ต.ค.56</t>
  </si>
  <si>
    <t>2 เดือน</t>
  </si>
  <si>
    <t>มี.ค.-เม.ย.56</t>
  </si>
  <si>
    <t xml:space="preserve">6 เดือน </t>
  </si>
  <si>
    <t>เมย.-กย.56</t>
  </si>
  <si>
    <t>คุณศิราณี พูลศิริ</t>
  </si>
  <si>
    <t>14 ก.พ.-15 ต.ค.56</t>
  </si>
  <si>
    <t>อมตวิทย์ คำแหง</t>
  </si>
  <si>
    <t>มีค.-มิ.ย.56</t>
  </si>
  <si>
    <t>ชุดแขนจับราคาประหยัดเพื่อช่วยบัดกรีแผ่น PCB</t>
  </si>
  <si>
    <t>อนุพงศ์  รองมาก</t>
  </si>
  <si>
    <t>เครื่องเขย่าแผ่นลายวงจร</t>
  </si>
  <si>
    <t>เครื่องดูดตะกั่ว รักษ์โลก เอนกประสงค์</t>
  </si>
  <si>
    <t>อนุชา รัตนะ</t>
  </si>
  <si>
    <t>การพัฒนาระบบแอบพลิเคชั่นบนระบบการให้บริการคลาวด์ของคณะวิศวกรรมศาสตร์</t>
  </si>
  <si>
    <t>PB56-006</t>
  </si>
  <si>
    <t>PB56-007</t>
  </si>
  <si>
    <t>นายยุทธนา เสน่ห์ภักดี</t>
  </si>
  <si>
    <t>PB56-008</t>
  </si>
  <si>
    <t>จำนง แก้วดี</t>
  </si>
  <si>
    <t>สมพร วัดจัง</t>
  </si>
  <si>
    <t>มลฤดี หนูด้วง</t>
  </si>
  <si>
    <t>วันทนา หนูมาก</t>
  </si>
  <si>
    <t>ยุทธนา เสน่ห์ภักดี</t>
  </si>
  <si>
    <t xml:space="preserve">ชนิดา ณ นคร </t>
  </si>
  <si>
    <t>หวันมะ รัตนญาติ</t>
  </si>
  <si>
    <t>ประสิทธิ์ แสงแก้ว</t>
  </si>
  <si>
    <t>สุภาพ คงเจริญเมือง</t>
  </si>
  <si>
    <t>ชนิดา ณ นคร</t>
  </si>
  <si>
    <t>ประยูร พันธุรัตน์</t>
  </si>
  <si>
    <t>สุวรรณ แก้วพิบูลย์</t>
  </si>
  <si>
    <t xml:space="preserve">วิรัช </t>
  </si>
  <si>
    <t>นิพัทธ์</t>
  </si>
  <si>
    <t>รัตนาพร อร่ามวงศ์วิวัฒน์</t>
  </si>
  <si>
    <t>ธนัฏฐา จงอ่อนกลาง</t>
  </si>
  <si>
    <t>พรอำไพ โอชาพันธ์</t>
  </si>
  <si>
    <t xml:space="preserve">จุฑามาส วีระศักดิ์ </t>
  </si>
  <si>
    <t xml:space="preserve">สุนีย์ แสงชโยสวัสดิ์  </t>
  </si>
  <si>
    <t>ไกรสุวรรณ หยางทกูร</t>
  </si>
  <si>
    <t>ราชศักดิ์ บุรณะพาณิชย์กิจ</t>
  </si>
  <si>
    <t>ลภัสรดา ศิริไพบูลย์ สงสุข</t>
  </si>
  <si>
    <t>ธวัช วราไชย เกสินี พัฒนพิสุทธิ์</t>
  </si>
  <si>
    <t>PB56-009</t>
  </si>
  <si>
    <t>การลดค่าใช้จ่ายในองค์กรด้วยระบบโทรศัพท์ VoIP (Voice over IP System)</t>
  </si>
  <si>
    <t>PB56-010</t>
  </si>
  <si>
    <t>มีค.-พ.ย.56</t>
  </si>
  <si>
    <t>9 เดือน</t>
  </si>
  <si>
    <t>นายสุวรรณ แก้วพิบูลย์</t>
  </si>
  <si>
    <t>เอกวัตน์ วชิระพันธุ์</t>
  </si>
  <si>
    <t>PB56-011</t>
  </si>
  <si>
    <t>ระบบการลงเวลาด้วยการสแกนลายนิ้วมือจากระบบประตู</t>
  </si>
  <si>
    <t>นายอัศรี นาวงค์</t>
  </si>
  <si>
    <t>คอมพิวเตอร์ภูเก็ต</t>
  </si>
  <si>
    <t>มีค.-สค.56</t>
  </si>
  <si>
    <t>สุพัตรา ขวัญประดับ</t>
  </si>
  <si>
    <t>จันทรุ์วดี ลิ่มสกุล</t>
  </si>
  <si>
    <t>ชูศรี ขันไชย</t>
  </si>
  <si>
    <t>1 มค-มีค.53</t>
  </si>
  <si>
    <t>หน่วยงาน</t>
  </si>
  <si>
    <t>ฝ.คอมพิวเตอร์</t>
  </si>
  <si>
    <t xml:space="preserve">น.ส.พัฒนาวดี ศิวติณฑุโก </t>
  </si>
  <si>
    <t xml:space="preserve">นางภาณี  ปราบ </t>
  </si>
  <si>
    <t xml:space="preserve">จุไรพร แดงอำพันธ์ </t>
  </si>
  <si>
    <t>ธวัช วราไชย</t>
  </si>
  <si>
    <t>ก.งานแผนงานฯ</t>
  </si>
  <si>
    <t xml:space="preserve">น.ส.นพเก้า ม่วงอุ้ม </t>
  </si>
  <si>
    <t xml:space="preserve">สุนิศา ชูพรหม </t>
  </si>
  <si>
    <t>ก.งานการเงินฯ</t>
  </si>
  <si>
    <t xml:space="preserve">น.ส.ญดา  ประสมพงค์ </t>
  </si>
  <si>
    <t xml:space="preserve">นางพัชลี ทองเจริญ </t>
  </si>
  <si>
    <t>ก.สนับสนุนวิชาการฯ</t>
  </si>
  <si>
    <t xml:space="preserve">นายธวัช วราไชย </t>
  </si>
  <si>
    <t xml:space="preserve">น.ส.สุดารา คล้ายมณี </t>
  </si>
  <si>
    <t>ก.งานบริหารทั่วไป</t>
  </si>
  <si>
    <t xml:space="preserve">นางจันทร์วดี ลิ่มสกุล </t>
  </si>
  <si>
    <t xml:space="preserve">นายณรงค์ชัย ดวงเทศ </t>
  </si>
  <si>
    <t xml:space="preserve">น.ส.ฝาติหม๊ะ เหมมันต์ </t>
  </si>
  <si>
    <t>ภ.วิศวกรรมเครื่องกล</t>
  </si>
  <si>
    <t xml:space="preserve">น.ส.ปฏิญญา  สุวรรณภูมิ </t>
  </si>
  <si>
    <t xml:space="preserve">นางฐานิตา ลอยวิรัตน์ </t>
  </si>
  <si>
    <t xml:space="preserve">จุรีพร เพชรเล็ก </t>
  </si>
  <si>
    <t xml:space="preserve">ธนากร เกียรติขวัญบุตร </t>
  </si>
  <si>
    <t>ภ.วิศวกรรมเคมี</t>
  </si>
  <si>
    <t xml:space="preserve">ปิยะวัชร์ จูงศิริ  </t>
  </si>
  <si>
    <t xml:space="preserve">กฤษณะ คีรีวัลย์ </t>
  </si>
  <si>
    <t xml:space="preserve">คมเนตร เพชรแก้ว </t>
  </si>
  <si>
    <t xml:space="preserve">ลัดดาวัลย์ โภควินท์ </t>
  </si>
  <si>
    <t xml:space="preserve">อนุชา รัตนะ  </t>
  </si>
  <si>
    <t>ภ.วิศวกรรมคอมพิวเตอร์</t>
  </si>
  <si>
    <t xml:space="preserve">กานต์พิชชา ฤทธิพฤกษ์ </t>
  </si>
  <si>
    <t xml:space="preserve">สุชาติ  จันทรมณีย์ </t>
  </si>
  <si>
    <t>ภ.วิศวกรรมเหมืองแร่ฯ</t>
  </si>
  <si>
    <t xml:space="preserve">อรุนันต์  หีมชูด </t>
  </si>
  <si>
    <t>ฝ.บริหารงานบริการวิชาการฯ</t>
  </si>
  <si>
    <t>สุระเซษฐ์ วงศ์อารยพาณิช</t>
  </si>
  <si>
    <t xml:space="preserve">ฝาติหม๊ะ เหมมันต์ </t>
  </si>
  <si>
    <t xml:space="preserve">วิรัชดาวัลย์ สุวรรณมณี </t>
  </si>
  <si>
    <t xml:space="preserve">ธัญชนก พฤกษ์เมธากุล </t>
  </si>
  <si>
    <t xml:space="preserve">ญดา ประสมพงค์ </t>
  </si>
  <si>
    <t xml:space="preserve">ลภัสลดา  ศิริไพบูลย์ สงสุข </t>
  </si>
  <si>
    <t>หน่วยงาน/ภาควิชา</t>
  </si>
  <si>
    <t>ก.งานอาคารฯ</t>
  </si>
  <si>
    <t>ภ.วิศวกรรมอุตสาหการ</t>
  </si>
  <si>
    <t>มีค.ธค.54-24 กพ.55</t>
  </si>
  <si>
    <t>สิรินทรา กมลมาตยากุล</t>
  </si>
  <si>
    <t>ขวัญฤดี คล้ายแก้ว</t>
  </si>
  <si>
    <t>พค.49-มค.50</t>
  </si>
  <si>
    <t>นิตยา สุวรรณเพชร</t>
  </si>
  <si>
    <t>ปรัชญา ชีวธนากรณ์กุล</t>
  </si>
  <si>
    <t>พัชชลี ทองเจริญ</t>
  </si>
  <si>
    <t>แสงจันทร์ ปิ่นกาญจนรัตน์</t>
  </si>
  <si>
    <t>อลิสา ประสมพงค์</t>
  </si>
  <si>
    <t>อุบลรัตน์ งามพร้อมวงษ์</t>
  </si>
  <si>
    <t>ศิราณี พูลศิริ</t>
  </si>
  <si>
    <t>ไม่ดำเนินการ</t>
  </si>
  <si>
    <t>สุวิมล อนุพันธ์วิทยากุล</t>
  </si>
  <si>
    <t>เสาวนีย์ แก้วหนู</t>
  </si>
  <si>
    <t>สุธาทิพย์ ขวัญเมือง</t>
  </si>
  <si>
    <t>เม.ย-สค.49</t>
  </si>
  <si>
    <t>ปาริชาติ หนูมาก</t>
  </si>
  <si>
    <t>ศิริวรรณ เส้งรอด</t>
  </si>
  <si>
    <t>มิย.-พ.ย.49</t>
  </si>
  <si>
    <t>บุญสม จันทร์ทอง</t>
  </si>
  <si>
    <t>วินิจ จันทร์กาญน์</t>
  </si>
  <si>
    <t>บุญสง ศรีทองช่วย</t>
  </si>
  <si>
    <t>ประโชติ ดำสองสี</t>
  </si>
  <si>
    <t>จิระ บุญทอง</t>
  </si>
  <si>
    <t>นอม  ไชยกิจ</t>
  </si>
  <si>
    <t>วรลักษณ์ วสุสิริชัย</t>
  </si>
  <si>
    <t>สารภี สหะวิริยะ</t>
  </si>
  <si>
    <t>การพัฒนาระบบการให้บริการโครงการติว พี่ช่วยน้อง</t>
  </si>
  <si>
    <t>ก.ค49.-เม.ย50</t>
  </si>
  <si>
    <t>มิ.ย.-ธค.49</t>
  </si>
  <si>
    <t>PB51-010</t>
  </si>
  <si>
    <t>การพัฒนาปฏิทินผู้บริหาร (เปลี่ยนแปลงผู้รับผิดชอบจากฝ่ายบริการเป็นฝ่ายคอมพิวเตอร์ฯ )</t>
  </si>
  <si>
    <t>PB51-011</t>
  </si>
  <si>
    <t>การพัฒนาบุคลากรฝ่ายบริการฯ (บุคลากรเข้าออกบ่อยไม่สามารถประเมินผลได้)</t>
  </si>
  <si>
    <t>การปรับปรุงผังและติดตั้งเครื่องจักรโรงฝึกงานโลหะแผ่น ภาควิชาวิศวกรรมอุตสาหการ คณะวิศวกรรมศาสตร์ มหาวิทยาลัย มีการใช้พื้นที่ตลอดไม่สามารถดำเนินการได้ ประกอบกับผู้เสนอมีภาระงานสอน)</t>
  </si>
  <si>
    <t>อนุมัติ 5 มี.ค.56</t>
  </si>
  <si>
    <t>อนุมัติ 12 มี.ค.56</t>
  </si>
  <si>
    <t>การออกแบบปรับปรุงและสร้างแท่นรองกต การทดสอบหาโมดูลัสแตกหัก และความเค้นแตกหักกระเบื้องเซรามิคตามมาตรฐานเลขที่ มอก.2398 เล่มที่ 4-2553</t>
  </si>
  <si>
    <t>ส่งรายงานฉบับสมบูรณ์ 19 กย.56</t>
  </si>
  <si>
    <t>ส่งรายงานฉบับสมบูรณ์ 11 กย.56</t>
  </si>
  <si>
    <t>ส่งรายงานฉบับสมบูรณ์ 19 กค.56</t>
  </si>
  <si>
    <t>ยังไม่ส่งรายงานความก้าวหน้า</t>
  </si>
  <si>
    <t>และขอขยายเวลา แจ้งด้วยวาจา</t>
  </si>
  <si>
    <t>คณะกรรมการ/คณะกรรมการผู้ทรงคุณวุฒิ</t>
  </si>
  <si>
    <t>ชื่อโครงการนวัตกกรรม</t>
  </si>
  <si>
    <t>หัวหน้าโครงการ/ทีมงาน</t>
  </si>
  <si>
    <t>ระยะเวลาดำเนินการ</t>
  </si>
  <si>
    <t>วันที่อนุมัติ/วันที่ส่งรายงาน</t>
  </si>
  <si>
    <t>ส่งรายงาน 20 มิ.ย.56</t>
  </si>
  <si>
    <t>ส่งรายงานความก้าวหน้า 21 มิ.ย.56</t>
  </si>
  <si>
    <t>ส่งรายงานฉบับสมบูรณ์ 14 พ.ย.56</t>
  </si>
  <si>
    <t>ส่งรายงานฉบับสมบูรณ์ 21 มิ.ย.56</t>
  </si>
  <si>
    <t>ส่งรายงานก่อนกำหนด</t>
  </si>
  <si>
    <t>ส่งรายงานฉบับสมบูรณ์ 25 มิ.ย.56</t>
  </si>
  <si>
    <t>ส่งรายงานฉบับสมบูรณ์ 19 ก.ค.56</t>
  </si>
  <si>
    <t>ส่งรายงานเลยเวลากำหนด</t>
  </si>
  <si>
    <t>ส่งรายงานก่อนครบกำหนด</t>
  </si>
  <si>
    <t>รวมคะแนนทั้งหมด 100%</t>
  </si>
  <si>
    <t xml:space="preserve">คะแนนประเมินสิ้นสุดโครงการ </t>
  </si>
  <si>
    <t>คะแนนเต็ม 100</t>
  </si>
  <si>
    <t>คะแนนถ่วงน้ำหนัก 85%</t>
  </si>
  <si>
    <t xml:space="preserve">คะแนนนำเสนอ </t>
  </si>
  <si>
    <t>รวมคะแนนถ่วงน้ำหนัก 15%</t>
  </si>
  <si>
    <t>กก.ทั่วไป คะแนนถ่วงน้ำหนัก30%</t>
  </si>
  <si>
    <t>กก.โครงการ คะแนนถ่วงน้ำหนัก 70%</t>
  </si>
  <si>
    <t>โครงการพัฒนาระบบงานจัดการข้อมูลด้านสารนิพนธ์หลักสูตร MIT</t>
  </si>
  <si>
    <t xml:space="preserve">น.ส.ภาวิณี อินทฤทธิ์ </t>
  </si>
  <si>
    <t>หลักสูตร MIT</t>
  </si>
  <si>
    <t>ก.พ.-พ.ย.57</t>
  </si>
  <si>
    <t>น.ส.อัมพวรรณ สังข์บุรินทร์</t>
  </si>
  <si>
    <t>ระบบฐานข้อมูลวิทยานิพนธ์/สารนิพนธ์นักศึกษา</t>
  </si>
  <si>
    <t>น.ส.ญดา ประสมพงค์</t>
  </si>
  <si>
    <t>มี.ค.-ส.ค.57</t>
  </si>
  <si>
    <t>ระบบตรวจสอบเงื่อนไขการนำเสนอผลงานทางวิชาการตามที่หลักสูตรและมหาวิทยาลัยกำหนด</t>
  </si>
  <si>
    <t>นางพัชชลี ทองเจริญ</t>
  </si>
  <si>
    <t>มี.ค.-ก.ค.57</t>
  </si>
  <si>
    <t>ระบบจัดเก็บเอกสารแบบฟอร์มวิทยานิพนธ์อิเล็กทรอนิกส์</t>
  </si>
  <si>
    <t>ก.ค.-พ.ย.57</t>
  </si>
  <si>
    <t>ภ.วิศกรรมคอมพิวเตอร์ ภูเก็ต</t>
  </si>
  <si>
    <t>การบริหารจัดการเงินเดือนด้วยระบบเทคโนโลยีสารสนเทศ</t>
  </si>
  <si>
    <t>สุดารัตน์  ไขยคีรี</t>
  </si>
  <si>
    <t>ก.พ.-ต.ค..57</t>
  </si>
  <si>
    <t>การใช้สถานที่นอกเวลาราชการของภาควิชาวิศวกรรมอุตสาฯ</t>
  </si>
  <si>
    <t>นายพงษ์พันธ์ จันทราช</t>
  </si>
  <si>
    <t>ก.พ.-ก.ย..57</t>
  </si>
  <si>
    <t>สวิตซ์เปิด-ปิด ระบบประตูอัตโนมัติ แบบไร้สาย</t>
  </si>
  <si>
    <t>นายเอกวัฒน์ วชิระพันธุ์</t>
  </si>
  <si>
    <t>ชุดเจาะแผ่น PCB ราคาประหยัด</t>
  </si>
  <si>
    <t>นายอนุพงศ์  รองมาก</t>
  </si>
  <si>
    <t>ระบบตรวจสอบและควบคุมห้องเครือข่าย(Monitoring Auto Control)</t>
  </si>
  <si>
    <t>นายอมตวิทย์ คำแหง</t>
  </si>
  <si>
    <t>โดยมีระยะเวลาดำเนินการ</t>
  </si>
  <si>
    <t>โครงการเรื่อง</t>
  </si>
  <si>
    <t>ก.พ.-ต.ค.57</t>
  </si>
  <si>
    <t>งบ 11,850.-บ</t>
  </si>
  <si>
    <t>งบ 3,100.บ</t>
  </si>
  <si>
    <t>งบ 8,000 บ</t>
  </si>
  <si>
    <t>ระบบลงเวลาเข้าชั้นเรียนด้วยระบบประตูแบบสแกนลายนิ้วมือ</t>
  </si>
  <si>
    <t>นายอัศรี นาวงศ์</t>
  </si>
  <si>
    <t>ประเภทรหัสโครงการ
(G ทั่วไป,I นวัตกรรม)</t>
  </si>
  <si>
    <t>PB58-G001</t>
  </si>
  <si>
    <t xml:space="preserve">โปรแกรมมอบหมายงานของภาควิชาวิศวกรรมอุตสาหการ    </t>
  </si>
  <si>
    <t>PB58-G003</t>
  </si>
  <si>
    <t>นายปุณณวัชร์ วิเทียมลักษณ์ 
นางฐานิตา ลอยวิรัตน์
นางจุรีพร กาหยี</t>
  </si>
  <si>
    <t>PB57-G001</t>
  </si>
  <si>
    <t>PB57-G002</t>
  </si>
  <si>
    <t>PB57-G003</t>
  </si>
  <si>
    <t>PB57-G004</t>
  </si>
  <si>
    <t>PB57-G006</t>
  </si>
  <si>
    <t>PB57-G008</t>
  </si>
  <si>
    <t>PB57-I001</t>
  </si>
  <si>
    <t>PB57-I002</t>
  </si>
  <si>
    <t>PB57-I003</t>
  </si>
  <si>
    <t>PB57-I004</t>
  </si>
  <si>
    <t>การปรับปรุงและพัฒนาเว็บไซด์การจัดการความรู้(KM)</t>
  </si>
  <si>
    <t>คะแนนระดับ A ค่าตอบแทน 10,000 บาท</t>
  </si>
  <si>
    <t>คะแนนระดับ B ค่าตอบแทน 8,000 บาท</t>
  </si>
  <si>
    <t>คะแนนระดับ C ค่าตอบแทน 7,000 บาท</t>
  </si>
  <si>
    <t>คะแนนระดับ D ค่าตอบแทน 6,000 บาท</t>
  </si>
  <si>
    <t>วันเดือนปีที่ขอจัดทำ</t>
  </si>
  <si>
    <t>การดำเนินการสิ้นสุด/วันส่ง</t>
  </si>
  <si>
    <t>ส่งผล 9 ต.ค.51</t>
  </si>
  <si>
    <t>ม.ค-30มิ.ย.51</t>
  </si>
  <si>
    <t>พ.ค.-ต.ค.51</t>
  </si>
  <si>
    <t>ก.ย.-พ.ย.51</t>
  </si>
  <si>
    <t>ส่งผล 2 เม.ย.52</t>
  </si>
  <si>
    <t>ส่งผล 8 ม.ค.52</t>
  </si>
  <si>
    <t>ส่งผล 2 มี.ค.52</t>
  </si>
  <si>
    <t>ส่งผล 3 ส.ค.52</t>
  </si>
  <si>
    <t>ส่งผล 6 ก.พ.52</t>
  </si>
  <si>
    <t>ส่งผล 23 ก.พ.52</t>
  </si>
  <si>
    <t>บาท</t>
  </si>
  <si>
    <t>ส่งผล 29 ธ.ค.52</t>
  </si>
  <si>
    <t>1.Safty 12 Months (12 หัวข้อ 12 เดือน)</t>
  </si>
  <si>
    <t>2.การจัดระบบดูแลพื้นและสภาพแวดล้อมทั่วไปลานตึกสตางค์และลานตึกหุ่นยนต์คณะฯ</t>
  </si>
  <si>
    <t>คณะกรรมการให้จัดทำในรอบปี 2553 ตามเกณฑ์ใหม่ซึ่งจัดเป็น 2รอบ/ปี แต่ผู้จัดทำไม่ได้ดำเนินการในปี 53</t>
  </si>
  <si>
    <t>ประเภท</t>
  </si>
  <si>
    <t>1.พัฒนาตนเอง</t>
  </si>
  <si>
    <t>2.การเรียนการสอน</t>
  </si>
  <si>
    <t>จำนวนเงิน(บาท)</t>
  </si>
  <si>
    <t>สถานะการใช้</t>
  </si>
  <si>
    <t>Yes</t>
  </si>
  <si>
    <t>No</t>
  </si>
  <si>
    <t>สถานะการใช้งาน</t>
  </si>
  <si>
    <t>โครงการนวัตกรรมเพื่อการพัฒนางาน ประจำปี 2557-2558</t>
  </si>
  <si>
    <t>Y</t>
  </si>
  <si>
    <t>N</t>
  </si>
  <si>
    <t>รอพิจารณา</t>
  </si>
  <si>
    <t xml:space="preserve">ระบบการประเมินความพึงพอใจของนักศึกษา ในการให้บริการของกลุ่มงานสนับสนุนวิชาการและกิจการนักศึกษา    </t>
  </si>
  <si>
    <t>โครงการพัฒนางาน ปี 2548-2551</t>
  </si>
  <si>
    <t>ผลการพิจารณาจากกรรมการ 3 ท่าน ได้ระดับ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</si>
</sst>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90" formatCode="[$-107041E]d\ mmm\ yy;@"/>
    <numFmt numFmtId="191" formatCode="_-* #,##0_-;\-* #,##0_-;_-* &quot;-&quot;??_-;_-@_-"/>
    <numFmt numFmtId="194" formatCode="#,##0.00_ ;\-#,##0.00\ "/>
    <numFmt numFmtId="195" formatCode="&quot;฿&quot;#,##0.00"/>
  </numFmts>
  <fonts count="33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Angsana New"/>
      <family val="1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sz val="14"/>
      <color indexed="16"/>
      <name val="Browallia New"/>
      <family val="2"/>
    </font>
    <font>
      <sz val="14"/>
      <color indexed="12"/>
      <name val="Browallia New"/>
      <family val="2"/>
    </font>
    <font>
      <sz val="14"/>
      <color indexed="48"/>
      <name val="Browallia New"/>
      <family val="2"/>
    </font>
    <font>
      <b/>
      <sz val="14"/>
      <color indexed="10"/>
      <name val="Browall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4"/>
      <name val="Browallia New"/>
      <family val="2"/>
    </font>
    <font>
      <sz val="14"/>
      <color indexed="62"/>
      <name val="Browallia New"/>
      <family val="2"/>
    </font>
    <font>
      <sz val="14"/>
      <color indexed="10"/>
      <name val="Browallia New"/>
      <family val="2"/>
    </font>
    <font>
      <sz val="14"/>
      <color rgb="FFFF000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2"/>
      <color theme="1"/>
      <name val="Angsana New"/>
      <family val="1"/>
    </font>
    <font>
      <sz val="14"/>
      <color rgb="FFFF0000"/>
      <name val="Browallia Ne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4"/>
      <color rgb="FF00B0F0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4"/>
      <color rgb="FFFF0000"/>
      <name val="Browallia New"/>
      <family val="2"/>
    </font>
    <font>
      <sz val="12"/>
      <name val="Arial"/>
      <family val="2"/>
    </font>
    <font>
      <sz val="14"/>
      <color theme="0"/>
      <name val="Angsana New"/>
      <family val="1"/>
    </font>
    <font>
      <b/>
      <sz val="12"/>
      <color rgb="FF0070C0"/>
      <name val="Angsana New"/>
      <family val="1"/>
    </font>
    <font>
      <b/>
      <sz val="14"/>
      <color rgb="FF0070C0"/>
      <name val="Browallia New"/>
      <family val="2"/>
    </font>
    <font>
      <b/>
      <sz val="14"/>
      <color rgb="FF0070C0"/>
      <name val="Angsana New"/>
      <family val="1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190" fontId="5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5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5" fontId="4" fillId="0" borderId="3" xfId="0" applyNumberFormat="1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2" xfId="0" applyFont="1" applyBorder="1" applyAlignment="1">
      <alignment horizontal="center" vertical="top"/>
    </xf>
    <xf numFmtId="190" fontId="9" fillId="0" borderId="3" xfId="0" applyNumberFormat="1" applyFont="1" applyBorder="1" applyAlignment="1">
      <alignment horizontal="center"/>
    </xf>
    <xf numFmtId="0" fontId="11" fillId="0" borderId="0" xfId="0" applyFont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6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3" fontId="4" fillId="3" borderId="1" xfId="1" applyFont="1" applyFill="1" applyBorder="1" applyAlignment="1">
      <alignment vertical="top"/>
    </xf>
    <xf numFmtId="43" fontId="5" fillId="0" borderId="2" xfId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43" fontId="5" fillId="0" borderId="3" xfId="1" applyFont="1" applyBorder="1" applyAlignment="1">
      <alignment vertical="top"/>
    </xf>
    <xf numFmtId="43" fontId="5" fillId="0" borderId="3" xfId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3" fontId="5" fillId="0" borderId="4" xfId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43" fontId="5" fillId="0" borderId="2" xfId="1" applyFont="1" applyBorder="1" applyAlignment="1">
      <alignment vertical="top"/>
    </xf>
    <xf numFmtId="43" fontId="5" fillId="0" borderId="4" xfId="1" applyFont="1" applyBorder="1" applyAlignment="1">
      <alignment vertical="top"/>
    </xf>
    <xf numFmtId="0" fontId="6" fillId="3" borderId="6" xfId="0" applyFont="1" applyFill="1" applyBorder="1" applyAlignment="1">
      <alignment vertical="top"/>
    </xf>
    <xf numFmtId="0" fontId="5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43" fontId="5" fillId="0" borderId="6" xfId="1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43" fontId="5" fillId="0" borderId="0" xfId="1" applyFont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17" xfId="1" applyFont="1" applyBorder="1" applyAlignment="1">
      <alignment horizontal="center" vertical="top"/>
    </xf>
    <xf numFmtId="43" fontId="5" fillId="0" borderId="15" xfId="1" applyFont="1" applyBorder="1" applyAlignment="1">
      <alignment horizontal="center" vertical="top"/>
    </xf>
    <xf numFmtId="43" fontId="5" fillId="0" borderId="16" xfId="1" applyFont="1" applyBorder="1" applyAlignment="1">
      <alignment horizontal="center" vertical="top"/>
    </xf>
    <xf numFmtId="43" fontId="5" fillId="0" borderId="15" xfId="1" applyFont="1" applyBorder="1" applyAlignment="1">
      <alignment horizontal="center"/>
    </xf>
    <xf numFmtId="43" fontId="5" fillId="0" borderId="16" xfId="1" applyFont="1" applyBorder="1" applyAlignment="1">
      <alignment horizontal="center"/>
    </xf>
    <xf numFmtId="43" fontId="5" fillId="0" borderId="13" xfId="1" applyFont="1" applyFill="1" applyBorder="1"/>
    <xf numFmtId="43" fontId="5" fillId="0" borderId="2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17" xfId="1" applyFont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2" xfId="1" applyFont="1" applyFill="1" applyBorder="1"/>
    <xf numFmtId="43" fontId="5" fillId="0" borderId="3" xfId="1" applyFont="1" applyFill="1" applyBorder="1"/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0" fillId="3" borderId="0" xfId="0" applyFill="1"/>
    <xf numFmtId="0" fontId="5" fillId="3" borderId="6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/>
    </xf>
    <xf numFmtId="190" fontId="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/>
    </xf>
    <xf numFmtId="0" fontId="15" fillId="0" borderId="15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9" xfId="0" applyFont="1" applyFill="1" applyBorder="1" applyAlignment="1">
      <alignment vertical="top"/>
    </xf>
    <xf numFmtId="0" fontId="11" fillId="0" borderId="2" xfId="0" applyFont="1" applyBorder="1"/>
    <xf numFmtId="0" fontId="11" fillId="0" borderId="2" xfId="0" applyFont="1" applyBorder="1" applyAlignment="1">
      <alignment horizontal="center" vertical="top"/>
    </xf>
    <xf numFmtId="0" fontId="11" fillId="0" borderId="3" xfId="0" applyFont="1" applyBorder="1"/>
    <xf numFmtId="0" fontId="11" fillId="0" borderId="4" xfId="0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wrapText="1"/>
    </xf>
    <xf numFmtId="0" fontId="17" fillId="0" borderId="19" xfId="0" applyFont="1" applyBorder="1" applyAlignment="1">
      <alignment vertical="top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top" wrapText="1"/>
    </xf>
    <xf numFmtId="2" fontId="17" fillId="4" borderId="1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7" xfId="0" applyFont="1" applyBorder="1"/>
    <xf numFmtId="0" fontId="17" fillId="0" borderId="15" xfId="0" applyFont="1" applyBorder="1"/>
    <xf numFmtId="0" fontId="18" fillId="0" borderId="17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vertical="center" wrapText="1"/>
    </xf>
    <xf numFmtId="0" fontId="17" fillId="0" borderId="17" xfId="0" applyFont="1" applyBorder="1" applyAlignment="1"/>
    <xf numFmtId="0" fontId="17" fillId="0" borderId="16" xfId="0" applyFont="1" applyBorder="1"/>
    <xf numFmtId="0" fontId="17" fillId="0" borderId="19" xfId="0" applyFont="1" applyBorder="1"/>
    <xf numFmtId="2" fontId="18" fillId="7" borderId="1" xfId="0" applyNumberFormat="1" applyFont="1" applyFill="1" applyBorder="1" applyAlignment="1">
      <alignment horizontal="center" vertical="top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9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wrapText="1"/>
    </xf>
    <xf numFmtId="0" fontId="17" fillId="0" borderId="5" xfId="0" applyFont="1" applyBorder="1"/>
    <xf numFmtId="2" fontId="18" fillId="8" borderId="1" xfId="0" applyNumberFormat="1" applyFont="1" applyFill="1" applyBorder="1" applyAlignment="1">
      <alignment horizontal="center"/>
    </xf>
    <xf numFmtId="0" fontId="17" fillId="8" borderId="17" xfId="0" applyFont="1" applyFill="1" applyBorder="1"/>
    <xf numFmtId="0" fontId="17" fillId="8" borderId="15" xfId="0" applyFont="1" applyFill="1" applyBorder="1"/>
    <xf numFmtId="0" fontId="17" fillId="0" borderId="20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 wrapText="1"/>
    </xf>
    <xf numFmtId="2" fontId="17" fillId="0" borderId="22" xfId="0" applyNumberFormat="1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top" wrapText="1"/>
    </xf>
    <xf numFmtId="2" fontId="17" fillId="0" borderId="22" xfId="0" applyNumberFormat="1" applyFont="1" applyBorder="1" applyAlignment="1">
      <alignment horizontal="center" vertical="top" wrapText="1"/>
    </xf>
    <xf numFmtId="2" fontId="17" fillId="0" borderId="17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wrapText="1"/>
    </xf>
    <xf numFmtId="2" fontId="17" fillId="0" borderId="17" xfId="0" applyNumberFormat="1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2" fontId="18" fillId="6" borderId="5" xfId="0" applyNumberFormat="1" applyFont="1" applyFill="1" applyBorder="1" applyAlignment="1">
      <alignment horizontal="center"/>
    </xf>
    <xf numFmtId="2" fontId="18" fillId="6" borderId="1" xfId="0" applyNumberFormat="1" applyFont="1" applyFill="1" applyBorder="1" applyAlignment="1">
      <alignment horizontal="center"/>
    </xf>
    <xf numFmtId="2" fontId="19" fillId="6" borderId="1" xfId="1" applyNumberFormat="1" applyFont="1" applyFill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194" fontId="17" fillId="0" borderId="15" xfId="1" applyNumberFormat="1" applyFont="1" applyBorder="1" applyAlignment="1">
      <alignment horizontal="center" vertical="top"/>
    </xf>
    <xf numFmtId="2" fontId="17" fillId="8" borderId="17" xfId="0" applyNumberFormat="1" applyFont="1" applyFill="1" applyBorder="1" applyAlignment="1">
      <alignment horizontal="center"/>
    </xf>
    <xf numFmtId="2" fontId="17" fillId="8" borderId="15" xfId="0" applyNumberFormat="1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vertical="top"/>
    </xf>
    <xf numFmtId="0" fontId="17" fillId="8" borderId="15" xfId="0" applyFont="1" applyFill="1" applyBorder="1" applyAlignment="1">
      <alignment vertical="top"/>
    </xf>
    <xf numFmtId="0" fontId="17" fillId="0" borderId="15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7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43" fontId="20" fillId="9" borderId="13" xfId="1" applyFont="1" applyFill="1" applyBorder="1"/>
    <xf numFmtId="0" fontId="13" fillId="9" borderId="3" xfId="0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43" fontId="20" fillId="9" borderId="3" xfId="1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43" fontId="20" fillId="9" borderId="4" xfId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 vertical="top"/>
    </xf>
    <xf numFmtId="43" fontId="5" fillId="9" borderId="17" xfId="1" applyFont="1" applyFill="1" applyBorder="1" applyAlignment="1">
      <alignment horizontal="center" vertical="top"/>
    </xf>
    <xf numFmtId="0" fontId="15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 vertical="top"/>
    </xf>
    <xf numFmtId="43" fontId="5" fillId="9" borderId="15" xfId="1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43" fontId="5" fillId="9" borderId="16" xfId="1" applyFont="1" applyFill="1" applyBorder="1" applyAlignment="1">
      <alignment horizontal="center" vertical="top"/>
    </xf>
    <xf numFmtId="0" fontId="15" fillId="9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43" fontId="5" fillId="9" borderId="15" xfId="1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43" fontId="5" fillId="9" borderId="16" xfId="1" applyFont="1" applyFill="1" applyBorder="1" applyAlignment="1">
      <alignment horizontal="center"/>
    </xf>
    <xf numFmtId="43" fontId="18" fillId="10" borderId="1" xfId="1" applyFont="1" applyFill="1" applyBorder="1"/>
    <xf numFmtId="43" fontId="18" fillId="11" borderId="1" xfId="1" applyFont="1" applyFill="1" applyBorder="1"/>
    <xf numFmtId="43" fontId="17" fillId="4" borderId="1" xfId="1" applyFont="1" applyFill="1" applyBorder="1"/>
    <xf numFmtId="43" fontId="18" fillId="5" borderId="1" xfId="1" applyFont="1" applyFill="1" applyBorder="1"/>
    <xf numFmtId="43" fontId="18" fillId="4" borderId="1" xfId="1" applyFont="1" applyFill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43" fontId="5" fillId="0" borderId="10" xfId="1" applyFont="1" applyBorder="1" applyAlignment="1">
      <alignment vertical="top"/>
    </xf>
    <xf numFmtId="43" fontId="5" fillId="0" borderId="11" xfId="1" applyFont="1" applyBorder="1" applyAlignment="1">
      <alignment vertical="top"/>
    </xf>
    <xf numFmtId="43" fontId="5" fillId="0" borderId="18" xfId="1" applyFont="1" applyBorder="1" applyAlignment="1">
      <alignment vertical="top"/>
    </xf>
    <xf numFmtId="0" fontId="11" fillId="0" borderId="1" xfId="0" applyFont="1" applyBorder="1"/>
    <xf numFmtId="0" fontId="5" fillId="0" borderId="9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3" fontId="5" fillId="0" borderId="0" xfId="1" applyFont="1" applyBorder="1" applyAlignment="1">
      <alignment vertical="top"/>
    </xf>
    <xf numFmtId="0" fontId="11" fillId="0" borderId="0" xfId="0" applyFont="1" applyBorder="1"/>
    <xf numFmtId="0" fontId="0" fillId="0" borderId="0" xfId="0" applyBorder="1"/>
    <xf numFmtId="43" fontId="0" fillId="0" borderId="0" xfId="1" applyFont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22" fillId="0" borderId="3" xfId="0" applyFont="1" applyBorder="1"/>
    <xf numFmtId="0" fontId="22" fillId="0" borderId="2" xfId="0" applyFont="1" applyBorder="1"/>
    <xf numFmtId="0" fontId="5" fillId="13" borderId="3" xfId="0" applyFont="1" applyFill="1" applyBorder="1"/>
    <xf numFmtId="0" fontId="5" fillId="13" borderId="4" xfId="0" applyFont="1" applyFill="1" applyBorder="1"/>
    <xf numFmtId="0" fontId="5" fillId="13" borderId="2" xfId="0" applyFont="1" applyFill="1" applyBorder="1"/>
    <xf numFmtId="0" fontId="5" fillId="13" borderId="2" xfId="0" applyFont="1" applyFill="1" applyBorder="1" applyAlignment="1">
      <alignment vertical="top"/>
    </xf>
    <xf numFmtId="0" fontId="5" fillId="13" borderId="3" xfId="0" applyFont="1" applyFill="1" applyBorder="1" applyAlignment="1">
      <alignment vertical="top"/>
    </xf>
    <xf numFmtId="0" fontId="5" fillId="13" borderId="4" xfId="0" applyFont="1" applyFill="1" applyBorder="1" applyAlignment="1">
      <alignment vertical="top"/>
    </xf>
    <xf numFmtId="0" fontId="5" fillId="13" borderId="10" xfId="0" applyFont="1" applyFill="1" applyBorder="1"/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center" vertical="top" wrapText="1"/>
    </xf>
    <xf numFmtId="43" fontId="5" fillId="5" borderId="2" xfId="1" applyFont="1" applyFill="1" applyBorder="1" applyAlignment="1">
      <alignment vertical="top"/>
    </xf>
    <xf numFmtId="0" fontId="11" fillId="5" borderId="2" xfId="0" applyFont="1" applyFill="1" applyBorder="1"/>
    <xf numFmtId="0" fontId="22" fillId="5" borderId="3" xfId="0" applyFont="1" applyFill="1" applyBorder="1"/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center" vertical="top" wrapText="1"/>
    </xf>
    <xf numFmtId="43" fontId="5" fillId="5" borderId="3" xfId="1" applyFont="1" applyFill="1" applyBorder="1" applyAlignment="1">
      <alignment vertical="top"/>
    </xf>
    <xf numFmtId="0" fontId="11" fillId="5" borderId="3" xfId="0" applyFont="1" applyFill="1" applyBorder="1"/>
    <xf numFmtId="0" fontId="0" fillId="5" borderId="3" xfId="0" applyFill="1" applyBorder="1"/>
    <xf numFmtId="0" fontId="5" fillId="5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 wrapText="1"/>
    </xf>
    <xf numFmtId="3" fontId="5" fillId="5" borderId="4" xfId="0" applyNumberFormat="1" applyFont="1" applyFill="1" applyBorder="1" applyAlignment="1">
      <alignment horizontal="center" vertical="top" wrapText="1"/>
    </xf>
    <xf numFmtId="43" fontId="5" fillId="5" borderId="4" xfId="1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/>
    <xf numFmtId="0" fontId="11" fillId="5" borderId="4" xfId="0" applyFont="1" applyFill="1" applyBorder="1"/>
    <xf numFmtId="0" fontId="0" fillId="5" borderId="4" xfId="0" applyFill="1" applyBorder="1"/>
    <xf numFmtId="0" fontId="6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43" fontId="6" fillId="5" borderId="1" xfId="1" applyFont="1" applyFill="1" applyBorder="1" applyAlignment="1">
      <alignment vertical="top"/>
    </xf>
    <xf numFmtId="0" fontId="11" fillId="5" borderId="1" xfId="0" applyFont="1" applyFill="1" applyBorder="1"/>
    <xf numFmtId="0" fontId="1" fillId="5" borderId="2" xfId="0" applyFont="1" applyFill="1" applyBorder="1" applyAlignment="1">
      <alignment vertical="top"/>
    </xf>
    <xf numFmtId="0" fontId="22" fillId="5" borderId="2" xfId="0" applyFont="1" applyFill="1" applyBorder="1"/>
    <xf numFmtId="0" fontId="5" fillId="5" borderId="4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/>
    </xf>
    <xf numFmtId="43" fontId="5" fillId="5" borderId="2" xfId="1" applyFont="1" applyFill="1" applyBorder="1" applyAlignment="1">
      <alignment horizontal="center" vertical="top" wrapText="1"/>
    </xf>
    <xf numFmtId="43" fontId="5" fillId="5" borderId="3" xfId="1" applyFont="1" applyFill="1" applyBorder="1" applyAlignment="1">
      <alignment horizontal="center" vertical="top" wrapText="1"/>
    </xf>
    <xf numFmtId="43" fontId="5" fillId="5" borderId="4" xfId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vertical="top"/>
    </xf>
    <xf numFmtId="0" fontId="5" fillId="5" borderId="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43" fontId="5" fillId="5" borderId="2" xfId="1" applyFont="1" applyFill="1" applyBorder="1" applyAlignment="1">
      <alignment horizontal="center"/>
    </xf>
    <xf numFmtId="0" fontId="5" fillId="5" borderId="3" xfId="0" applyFont="1" applyFill="1" applyBorder="1"/>
    <xf numFmtId="0" fontId="5" fillId="5" borderId="0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43" fontId="5" fillId="5" borderId="3" xfId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43" fontId="5" fillId="5" borderId="4" xfId="1" applyFont="1" applyFill="1" applyBorder="1" applyAlignment="1">
      <alignment horizontal="center"/>
    </xf>
    <xf numFmtId="0" fontId="5" fillId="5" borderId="3" xfId="0" applyFont="1" applyFill="1" applyBorder="1" applyAlignment="1">
      <alignment vertical="top"/>
    </xf>
    <xf numFmtId="0" fontId="5" fillId="5" borderId="10" xfId="0" applyFont="1" applyFill="1" applyBorder="1" applyAlignment="1">
      <alignment horizontal="left"/>
    </xf>
    <xf numFmtId="43" fontId="5" fillId="5" borderId="3" xfId="1" applyFont="1" applyFill="1" applyBorder="1"/>
    <xf numFmtId="0" fontId="5" fillId="5" borderId="0" xfId="0" applyFont="1" applyFill="1"/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43" fontId="5" fillId="5" borderId="3" xfId="1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0" fontId="20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/>
    <xf numFmtId="0" fontId="23" fillId="0" borderId="3" xfId="0" applyFont="1" applyBorder="1"/>
    <xf numFmtId="0" fontId="4" fillId="14" borderId="1" xfId="0" applyFont="1" applyFill="1" applyBorder="1" applyAlignment="1">
      <alignment horizontal="center"/>
    </xf>
    <xf numFmtId="43" fontId="4" fillId="14" borderId="1" xfId="1" applyFont="1" applyFill="1" applyBorder="1" applyAlignment="1">
      <alignment horizontal="center"/>
    </xf>
    <xf numFmtId="0" fontId="23" fillId="0" borderId="2" xfId="0" applyFont="1" applyBorder="1"/>
    <xf numFmtId="0" fontId="20" fillId="9" borderId="15" xfId="0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 vertical="top"/>
    </xf>
    <xf numFmtId="43" fontId="5" fillId="0" borderId="15" xfId="1" applyFont="1" applyFill="1" applyBorder="1" applyAlignment="1">
      <alignment horizontal="center" vertical="top"/>
    </xf>
    <xf numFmtId="43" fontId="5" fillId="0" borderId="16" xfId="1" applyFont="1" applyFill="1" applyBorder="1" applyAlignment="1">
      <alignment horizontal="center" vertical="top"/>
    </xf>
    <xf numFmtId="43" fontId="5" fillId="0" borderId="19" xfId="1" applyFont="1" applyFill="1" applyBorder="1" applyAlignment="1">
      <alignment horizontal="center"/>
    </xf>
    <xf numFmtId="0" fontId="20" fillId="0" borderId="3" xfId="0" applyFont="1" applyBorder="1"/>
    <xf numFmtId="0" fontId="5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43" fontId="4" fillId="11" borderId="1" xfId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5" fillId="5" borderId="10" xfId="0" applyFont="1" applyFill="1" applyBorder="1"/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1" fillId="5" borderId="2" xfId="0" applyFont="1" applyFill="1" applyBorder="1"/>
    <xf numFmtId="0" fontId="20" fillId="5" borderId="2" xfId="0" applyFont="1" applyFill="1" applyBorder="1" applyAlignment="1">
      <alignment vertical="top"/>
    </xf>
    <xf numFmtId="0" fontId="20" fillId="5" borderId="2" xfId="0" applyFont="1" applyFill="1" applyBorder="1" applyAlignment="1">
      <alignment horizontal="left" vertical="top"/>
    </xf>
    <xf numFmtId="0" fontId="20" fillId="5" borderId="2" xfId="0" applyFont="1" applyFill="1" applyBorder="1" applyAlignment="1">
      <alignment horizontal="center" vertical="top"/>
    </xf>
    <xf numFmtId="43" fontId="20" fillId="5" borderId="2" xfId="1" applyFont="1" applyFill="1" applyBorder="1" applyAlignment="1">
      <alignment vertical="top"/>
    </xf>
    <xf numFmtId="0" fontId="16" fillId="5" borderId="2" xfId="0" applyFont="1" applyFill="1" applyBorder="1"/>
    <xf numFmtId="0" fontId="21" fillId="5" borderId="2" xfId="0" applyFont="1" applyFill="1" applyBorder="1" applyAlignment="1">
      <alignment vertical="top"/>
    </xf>
    <xf numFmtId="0" fontId="20" fillId="5" borderId="3" xfId="0" applyFont="1" applyFill="1" applyBorder="1" applyAlignment="1">
      <alignment vertical="top"/>
    </xf>
    <xf numFmtId="0" fontId="20" fillId="5" borderId="3" xfId="0" applyFont="1" applyFill="1" applyBorder="1" applyAlignment="1">
      <alignment horizontal="left" vertical="top"/>
    </xf>
    <xf numFmtId="0" fontId="20" fillId="5" borderId="3" xfId="0" applyFont="1" applyFill="1" applyBorder="1" applyAlignment="1">
      <alignment horizontal="center" vertical="top"/>
    </xf>
    <xf numFmtId="43" fontId="20" fillId="5" borderId="3" xfId="1" applyFont="1" applyFill="1" applyBorder="1" applyAlignment="1">
      <alignment vertical="top"/>
    </xf>
    <xf numFmtId="0" fontId="16" fillId="5" borderId="3" xfId="0" applyFont="1" applyFill="1" applyBorder="1"/>
    <xf numFmtId="0" fontId="21" fillId="5" borderId="3" xfId="0" applyFont="1" applyFill="1" applyBorder="1"/>
    <xf numFmtId="0" fontId="21" fillId="5" borderId="3" xfId="0" applyFont="1" applyFill="1" applyBorder="1" applyAlignment="1">
      <alignment vertical="top"/>
    </xf>
    <xf numFmtId="0" fontId="20" fillId="5" borderId="3" xfId="0" applyFont="1" applyFill="1" applyBorder="1" applyAlignment="1">
      <alignment vertical="top" wrapText="1"/>
    </xf>
    <xf numFmtId="0" fontId="20" fillId="5" borderId="4" xfId="0" applyFont="1" applyFill="1" applyBorder="1" applyAlignment="1">
      <alignment vertical="top" wrapText="1"/>
    </xf>
    <xf numFmtId="0" fontId="20" fillId="5" borderId="4" xfId="0" applyFont="1" applyFill="1" applyBorder="1" applyAlignment="1">
      <alignment vertical="top"/>
    </xf>
    <xf numFmtId="0" fontId="20" fillId="5" borderId="4" xfId="0" applyFont="1" applyFill="1" applyBorder="1" applyAlignment="1">
      <alignment horizontal="left" vertical="top"/>
    </xf>
    <xf numFmtId="0" fontId="20" fillId="5" borderId="4" xfId="0" applyFont="1" applyFill="1" applyBorder="1" applyAlignment="1">
      <alignment horizontal="center" vertical="top"/>
    </xf>
    <xf numFmtId="43" fontId="20" fillId="5" borderId="4" xfId="1" applyFont="1" applyFill="1" applyBorder="1" applyAlignment="1">
      <alignment vertical="top"/>
    </xf>
    <xf numFmtId="0" fontId="16" fillId="5" borderId="4" xfId="0" applyFont="1" applyFill="1" applyBorder="1"/>
    <xf numFmtId="0" fontId="21" fillId="5" borderId="4" xfId="0" applyFont="1" applyFill="1" applyBorder="1"/>
    <xf numFmtId="0" fontId="21" fillId="5" borderId="4" xfId="0" applyFont="1" applyFill="1" applyBorder="1" applyAlignment="1">
      <alignment vertical="top"/>
    </xf>
    <xf numFmtId="0" fontId="20" fillId="5" borderId="1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horizontal="left" vertical="top" wrapText="1"/>
    </xf>
    <xf numFmtId="43" fontId="20" fillId="5" borderId="1" xfId="1" applyFont="1" applyFill="1" applyBorder="1" applyAlignment="1">
      <alignment vertical="top"/>
    </xf>
    <xf numFmtId="0" fontId="16" fillId="5" borderId="1" xfId="0" applyFont="1" applyFill="1" applyBorder="1"/>
    <xf numFmtId="0" fontId="21" fillId="5" borderId="1" xfId="0" applyFont="1" applyFill="1" applyBorder="1" applyAlignment="1">
      <alignment vertical="top"/>
    </xf>
    <xf numFmtId="0" fontId="26" fillId="5" borderId="1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43" fontId="12" fillId="0" borderId="1" xfId="1" applyFont="1" applyBorder="1" applyAlignment="1">
      <alignment horizontal="left" vertical="top"/>
    </xf>
    <xf numFmtId="0" fontId="17" fillId="0" borderId="17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8" xfId="0" applyFont="1" applyBorder="1"/>
    <xf numFmtId="0" fontId="5" fillId="3" borderId="5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vertical="top"/>
    </xf>
    <xf numFmtId="43" fontId="5" fillId="5" borderId="1" xfId="1" applyFont="1" applyFill="1" applyBorder="1" applyAlignment="1">
      <alignment vertical="top"/>
    </xf>
    <xf numFmtId="0" fontId="5" fillId="5" borderId="2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5" borderId="3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wrapText="1"/>
    </xf>
    <xf numFmtId="0" fontId="17" fillId="0" borderId="20" xfId="0" applyFont="1" applyBorder="1" applyAlignment="1">
      <alignment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7" fillId="0" borderId="20" xfId="0" applyFont="1" applyBorder="1"/>
    <xf numFmtId="2" fontId="17" fillId="0" borderId="23" xfId="0" applyNumberFormat="1" applyFont="1" applyBorder="1" applyAlignment="1">
      <alignment horizontal="center" wrapText="1"/>
    </xf>
    <xf numFmtId="2" fontId="17" fillId="0" borderId="25" xfId="0" applyNumberFormat="1" applyFont="1" applyBorder="1" applyAlignment="1">
      <alignment horizontal="center"/>
    </xf>
    <xf numFmtId="2" fontId="17" fillId="8" borderId="16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2" fontId="17" fillId="0" borderId="2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94" fontId="17" fillId="0" borderId="20" xfId="1" applyNumberFormat="1" applyFont="1" applyBorder="1" applyAlignment="1">
      <alignment horizontal="center" vertical="top"/>
    </xf>
    <xf numFmtId="0" fontId="17" fillId="8" borderId="20" xfId="0" applyFont="1" applyFill="1" applyBorder="1"/>
    <xf numFmtId="0" fontId="18" fillId="0" borderId="20" xfId="0" applyFont="1" applyFill="1" applyBorder="1" applyAlignment="1">
      <alignment vertical="center" wrapText="1"/>
    </xf>
    <xf numFmtId="0" fontId="17" fillId="0" borderId="20" xfId="0" applyFont="1" applyBorder="1" applyAlignment="1"/>
    <xf numFmtId="0" fontId="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43" fontId="24" fillId="11" borderId="1" xfId="1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1" xfId="0" applyFont="1" applyBorder="1"/>
    <xf numFmtId="0" fontId="24" fillId="11" borderId="5" xfId="0" applyFont="1" applyFill="1" applyBorder="1" applyAlignment="1">
      <alignment horizontal="center" vertical="center"/>
    </xf>
    <xf numFmtId="43" fontId="24" fillId="11" borderId="2" xfId="1" applyFont="1" applyFill="1" applyBorder="1" applyAlignment="1">
      <alignment horizontal="center" vertical="center"/>
    </xf>
    <xf numFmtId="0" fontId="25" fillId="0" borderId="0" xfId="0" applyFont="1"/>
    <xf numFmtId="43" fontId="5" fillId="0" borderId="14" xfId="1" applyFont="1" applyFill="1" applyBorder="1"/>
    <xf numFmtId="0" fontId="17" fillId="0" borderId="10" xfId="0" applyFont="1" applyBorder="1"/>
    <xf numFmtId="0" fontId="11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2" fontId="28" fillId="0" borderId="2" xfId="0" applyNumberFormat="1" applyFont="1" applyBorder="1" applyAlignment="1">
      <alignment vertical="top"/>
    </xf>
    <xf numFmtId="0" fontId="11" fillId="0" borderId="2" xfId="0" applyFont="1" applyBorder="1" applyAlignment="1"/>
    <xf numFmtId="0" fontId="11" fillId="0" borderId="1" xfId="0" applyFont="1" applyBorder="1" applyAlignment="1"/>
    <xf numFmtId="0" fontId="28" fillId="0" borderId="1" xfId="0" applyFont="1" applyBorder="1" applyAlignment="1"/>
    <xf numFmtId="2" fontId="28" fillId="0" borderId="1" xfId="0" applyNumberFormat="1" applyFont="1" applyBorder="1" applyAlignment="1">
      <alignment vertical="top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29" fillId="15" borderId="1" xfId="0" applyFont="1" applyFill="1" applyBorder="1" applyAlignment="1">
      <alignment horizontal="center" vertical="center" wrapText="1"/>
    </xf>
    <xf numFmtId="9" fontId="29" fillId="15" borderId="1" xfId="0" applyNumberFormat="1" applyFont="1" applyFill="1" applyBorder="1" applyAlignment="1">
      <alignment horizontal="center" vertical="center" wrapText="1"/>
    </xf>
    <xf numFmtId="191" fontId="29" fillId="15" borderId="1" xfId="1" applyNumberFormat="1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195" fontId="30" fillId="12" borderId="1" xfId="0" applyNumberFormat="1" applyFont="1" applyFill="1" applyBorder="1" applyAlignment="1">
      <alignment horizontal="center" vertical="center" wrapText="1"/>
    </xf>
    <xf numFmtId="43" fontId="30" fillId="12" borderId="1" xfId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B0371"/>
      <color rgb="FF138604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V136"/>
  <sheetViews>
    <sheetView tabSelected="1" topLeftCell="A2" workbookViewId="0">
      <pane ySplit="2" topLeftCell="A13" activePane="bottomLeft" state="frozen"/>
      <selection activeCell="A2" sqref="A2"/>
      <selection pane="bottomLeft" activeCell="B4" sqref="B4:B9"/>
    </sheetView>
  </sheetViews>
  <sheetFormatPr defaultRowHeight="21"/>
  <cols>
    <col min="1" max="1" width="9.140625" style="126"/>
    <col min="2" max="2" width="35.7109375" style="126" customWidth="1"/>
    <col min="3" max="3" width="24.7109375" style="126" customWidth="1"/>
    <col min="4" max="4" width="23.42578125" style="126" customWidth="1"/>
    <col min="5" max="5" width="15.85546875" style="126" hidden="1" customWidth="1"/>
    <col min="6" max="6" width="8.42578125" style="313" customWidth="1"/>
    <col min="7" max="7" width="11.85546875" style="314" customWidth="1"/>
    <col min="8" max="8" width="5.42578125" style="315" customWidth="1"/>
    <col min="9" max="9" width="16.85546875" style="316" hidden="1" customWidth="1"/>
    <col min="10" max="10" width="12.140625" style="420" customWidth="1"/>
    <col min="11" max="57" width="9.140625" style="316"/>
    <col min="58" max="16384" width="9.140625" style="126"/>
  </cols>
  <sheetData>
    <row r="1" spans="1:204" s="146" customFormat="1">
      <c r="A1" s="117"/>
      <c r="B1" s="117"/>
      <c r="C1" s="117"/>
      <c r="D1" s="117"/>
      <c r="E1" s="117"/>
      <c r="F1" s="147"/>
      <c r="G1" s="145"/>
      <c r="H1" s="55"/>
      <c r="I1" s="324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</row>
    <row r="2" spans="1:204" s="146" customFormat="1" ht="21" customHeight="1">
      <c r="A2" s="599" t="s">
        <v>536</v>
      </c>
      <c r="B2" s="599"/>
      <c r="C2" s="599"/>
      <c r="D2" s="599"/>
      <c r="E2" s="599"/>
      <c r="F2" s="599"/>
      <c r="G2" s="599"/>
      <c r="H2" s="599"/>
      <c r="I2" s="599"/>
      <c r="J2" s="59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</row>
    <row r="3" spans="1:204" s="146" customFormat="1" ht="42">
      <c r="A3" s="603" t="s">
        <v>40</v>
      </c>
      <c r="B3" s="604" t="s">
        <v>159</v>
      </c>
      <c r="C3" s="604" t="s">
        <v>108</v>
      </c>
      <c r="D3" s="604" t="s">
        <v>384</v>
      </c>
      <c r="E3" s="605" t="s">
        <v>506</v>
      </c>
      <c r="F3" s="604" t="s">
        <v>263</v>
      </c>
      <c r="G3" s="606" t="s">
        <v>167</v>
      </c>
      <c r="H3" s="607"/>
      <c r="I3" s="608" t="s">
        <v>523</v>
      </c>
      <c r="J3" s="608" t="s">
        <v>527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</row>
    <row r="4" spans="1:204" s="146" customFormat="1">
      <c r="A4" s="466" t="s">
        <v>203</v>
      </c>
      <c r="B4" s="478" t="s">
        <v>201</v>
      </c>
      <c r="C4" s="338" t="s">
        <v>321</v>
      </c>
      <c r="D4" s="338" t="s">
        <v>351</v>
      </c>
      <c r="E4" s="338"/>
      <c r="F4" s="466" t="s">
        <v>22</v>
      </c>
      <c r="G4" s="369">
        <v>8000</v>
      </c>
      <c r="H4" s="342" t="s">
        <v>518</v>
      </c>
      <c r="I4" s="357" t="s">
        <v>524</v>
      </c>
      <c r="J4" s="423" t="s">
        <v>528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</row>
    <row r="5" spans="1:204" s="146" customFormat="1">
      <c r="A5" s="468"/>
      <c r="B5" s="491"/>
      <c r="C5" s="344" t="s">
        <v>320</v>
      </c>
      <c r="D5" s="344" t="s">
        <v>351</v>
      </c>
      <c r="E5" s="344"/>
      <c r="F5" s="468"/>
      <c r="G5" s="370"/>
      <c r="H5" s="348"/>
      <c r="I5" s="349"/>
      <c r="J5" s="42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</row>
    <row r="6" spans="1:204" s="146" customFormat="1">
      <c r="A6" s="468"/>
      <c r="B6" s="491"/>
      <c r="C6" s="344" t="s">
        <v>338</v>
      </c>
      <c r="D6" s="344" t="s">
        <v>351</v>
      </c>
      <c r="E6" s="344"/>
      <c r="F6" s="468"/>
      <c r="G6" s="370"/>
      <c r="H6" s="348"/>
      <c r="I6" s="349"/>
      <c r="J6" s="42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</row>
    <row r="7" spans="1:204" s="146" customFormat="1">
      <c r="A7" s="468"/>
      <c r="B7" s="491"/>
      <c r="C7" s="344" t="s">
        <v>319</v>
      </c>
      <c r="D7" s="344" t="s">
        <v>351</v>
      </c>
      <c r="E7" s="344"/>
      <c r="F7" s="468"/>
      <c r="G7" s="370"/>
      <c r="H7" s="348"/>
      <c r="I7" s="349"/>
      <c r="J7" s="4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</row>
    <row r="8" spans="1:204" s="146" customFormat="1">
      <c r="A8" s="468"/>
      <c r="B8" s="491"/>
      <c r="C8" s="344" t="s">
        <v>318</v>
      </c>
      <c r="D8" s="344" t="s">
        <v>351</v>
      </c>
      <c r="E8" s="344"/>
      <c r="F8" s="468"/>
      <c r="G8" s="370"/>
      <c r="H8" s="348"/>
      <c r="I8" s="349"/>
      <c r="J8" s="42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</row>
    <row r="9" spans="1:204" s="146" customFormat="1">
      <c r="A9" s="467"/>
      <c r="B9" s="479"/>
      <c r="C9" s="350" t="s">
        <v>317</v>
      </c>
      <c r="D9" s="350" t="s">
        <v>351</v>
      </c>
      <c r="E9" s="350"/>
      <c r="F9" s="467"/>
      <c r="G9" s="371"/>
      <c r="H9" s="358"/>
      <c r="I9" s="359"/>
      <c r="J9" s="4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</row>
    <row r="10" spans="1:204" s="146" customFormat="1">
      <c r="A10" s="340" t="s">
        <v>204</v>
      </c>
      <c r="B10" s="478" t="s">
        <v>202</v>
      </c>
      <c r="C10" s="338" t="s">
        <v>253</v>
      </c>
      <c r="D10" s="338" t="s">
        <v>385</v>
      </c>
      <c r="E10" s="338"/>
      <c r="F10" s="340" t="s">
        <v>22</v>
      </c>
      <c r="G10" s="369">
        <v>8000</v>
      </c>
      <c r="H10" s="342" t="s">
        <v>518</v>
      </c>
      <c r="I10" s="357" t="s">
        <v>524</v>
      </c>
      <c r="J10" s="423" t="s">
        <v>528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</row>
    <row r="11" spans="1:204" s="146" customFormat="1">
      <c r="A11" s="346"/>
      <c r="B11" s="491"/>
      <c r="C11" s="344" t="s">
        <v>313</v>
      </c>
      <c r="D11" s="344" t="s">
        <v>385</v>
      </c>
      <c r="E11" s="344"/>
      <c r="F11" s="346"/>
      <c r="G11" s="370"/>
      <c r="H11" s="348"/>
      <c r="I11" s="349"/>
      <c r="J11" s="42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</row>
    <row r="12" spans="1:204" s="146" customFormat="1">
      <c r="A12" s="346"/>
      <c r="B12" s="491"/>
      <c r="C12" s="372" t="s">
        <v>305</v>
      </c>
      <c r="D12" s="344" t="s">
        <v>385</v>
      </c>
      <c r="E12" s="344"/>
      <c r="F12" s="346"/>
      <c r="G12" s="370"/>
      <c r="H12" s="348"/>
      <c r="I12" s="349"/>
      <c r="J12" s="424"/>
      <c r="K12" s="1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</row>
    <row r="13" spans="1:204" s="146" customFormat="1">
      <c r="A13" s="346"/>
      <c r="B13" s="491"/>
      <c r="C13" s="344" t="s">
        <v>315</v>
      </c>
      <c r="D13" s="344" t="s">
        <v>385</v>
      </c>
      <c r="E13" s="344"/>
      <c r="F13" s="346"/>
      <c r="G13" s="370"/>
      <c r="H13" s="348"/>
      <c r="I13" s="349"/>
      <c r="J13" s="424"/>
      <c r="K13" s="1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</row>
    <row r="14" spans="1:204" s="146" customFormat="1">
      <c r="A14" s="352"/>
      <c r="B14" s="479"/>
      <c r="C14" s="350" t="s">
        <v>316</v>
      </c>
      <c r="D14" s="350" t="s">
        <v>385</v>
      </c>
      <c r="E14" s="350"/>
      <c r="F14" s="352"/>
      <c r="G14" s="371"/>
      <c r="H14" s="358"/>
      <c r="I14" s="359"/>
      <c r="J14" s="42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</row>
    <row r="15" spans="1:204" s="146" customFormat="1">
      <c r="A15" s="340" t="s">
        <v>205</v>
      </c>
      <c r="B15" s="338" t="s">
        <v>264</v>
      </c>
      <c r="C15" s="338" t="s">
        <v>231</v>
      </c>
      <c r="D15" s="339" t="s">
        <v>354</v>
      </c>
      <c r="E15" s="338"/>
      <c r="F15" s="340" t="s">
        <v>56</v>
      </c>
      <c r="G15" s="369">
        <v>6000</v>
      </c>
      <c r="H15" s="342" t="s">
        <v>518</v>
      </c>
      <c r="I15" s="343" t="s">
        <v>525</v>
      </c>
      <c r="J15" s="423" t="s">
        <v>528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</row>
    <row r="16" spans="1:204" s="146" customFormat="1">
      <c r="A16" s="346"/>
      <c r="B16" s="344"/>
      <c r="C16" s="344" t="s">
        <v>144</v>
      </c>
      <c r="D16" s="345" t="s">
        <v>354</v>
      </c>
      <c r="E16" s="344"/>
      <c r="F16" s="346"/>
      <c r="G16" s="370"/>
      <c r="H16" s="348"/>
      <c r="I16" s="349"/>
      <c r="J16" s="42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</row>
    <row r="17" spans="1:204" s="146" customFormat="1">
      <c r="A17" s="352"/>
      <c r="B17" s="350"/>
      <c r="C17" s="350" t="s">
        <v>340</v>
      </c>
      <c r="D17" s="351" t="s">
        <v>354</v>
      </c>
      <c r="E17" s="350"/>
      <c r="F17" s="352"/>
      <c r="G17" s="371"/>
      <c r="H17" s="358"/>
      <c r="I17" s="349"/>
      <c r="J17" s="42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</row>
    <row r="18" spans="1:204" s="146" customFormat="1">
      <c r="A18" s="129"/>
      <c r="B18" s="130"/>
      <c r="C18" s="130"/>
      <c r="D18" s="129"/>
      <c r="E18" s="130"/>
      <c r="F18" s="129" t="s">
        <v>168</v>
      </c>
      <c r="G18" s="131">
        <f>SUM(G4:G15)</f>
        <v>22000</v>
      </c>
      <c r="H18" s="309" t="s">
        <v>518</v>
      </c>
      <c r="I18" s="305"/>
      <c r="J18" s="4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</row>
    <row r="19" spans="1:204" s="146" customFormat="1">
      <c r="A19" s="487" t="s">
        <v>206</v>
      </c>
      <c r="B19" s="488" t="s">
        <v>207</v>
      </c>
      <c r="C19" s="321" t="s">
        <v>209</v>
      </c>
      <c r="D19" s="321" t="s">
        <v>385</v>
      </c>
      <c r="E19" s="318" t="s">
        <v>208</v>
      </c>
      <c r="F19" s="318" t="s">
        <v>22</v>
      </c>
      <c r="G19" s="132">
        <v>8000</v>
      </c>
      <c r="H19" s="192" t="s">
        <v>518</v>
      </c>
      <c r="I19" s="325" t="s">
        <v>524</v>
      </c>
      <c r="J19" s="423" t="s">
        <v>528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</row>
    <row r="20" spans="1:204" s="146" customFormat="1">
      <c r="A20" s="487"/>
      <c r="B20" s="488"/>
      <c r="C20" s="121" t="s">
        <v>210</v>
      </c>
      <c r="D20" s="121" t="s">
        <v>385</v>
      </c>
      <c r="E20" s="322"/>
      <c r="F20" s="323"/>
      <c r="G20" s="134"/>
      <c r="H20" s="194"/>
      <c r="I20" s="327"/>
      <c r="J20" s="42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</row>
    <row r="21" spans="1:204" s="146" customFormat="1">
      <c r="A21" s="487"/>
      <c r="B21" s="488"/>
      <c r="C21" s="121" t="s">
        <v>211</v>
      </c>
      <c r="D21" s="121" t="s">
        <v>385</v>
      </c>
      <c r="E21" s="322"/>
      <c r="F21" s="322"/>
      <c r="G21" s="135"/>
      <c r="H21" s="194"/>
      <c r="I21" s="327"/>
      <c r="J21" s="42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</row>
    <row r="22" spans="1:204" s="146" customFormat="1">
      <c r="A22" s="487"/>
      <c r="B22" s="488"/>
      <c r="C22" s="121" t="s">
        <v>212</v>
      </c>
      <c r="D22" s="121" t="s">
        <v>385</v>
      </c>
      <c r="E22" s="322"/>
      <c r="F22" s="322"/>
      <c r="G22" s="135"/>
      <c r="H22" s="194"/>
      <c r="I22" s="327"/>
      <c r="J22" s="42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</row>
    <row r="23" spans="1:204" s="146" customFormat="1">
      <c r="A23" s="487"/>
      <c r="B23" s="488"/>
      <c r="C23" s="124" t="s">
        <v>213</v>
      </c>
      <c r="D23" s="136" t="s">
        <v>343</v>
      </c>
      <c r="E23" s="319"/>
      <c r="F23" s="319"/>
      <c r="G23" s="137"/>
      <c r="H23" s="195"/>
      <c r="I23" s="328"/>
      <c r="J23" s="42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</row>
    <row r="24" spans="1:204" s="146" customFormat="1">
      <c r="A24" s="320" t="s">
        <v>214</v>
      </c>
      <c r="B24" s="487" t="s">
        <v>215</v>
      </c>
      <c r="C24" s="321" t="s">
        <v>307</v>
      </c>
      <c r="D24" s="321" t="s">
        <v>385</v>
      </c>
      <c r="E24" s="318" t="s">
        <v>415</v>
      </c>
      <c r="F24" s="318" t="s">
        <v>22</v>
      </c>
      <c r="G24" s="119">
        <v>8000</v>
      </c>
      <c r="H24" s="192" t="s">
        <v>518</v>
      </c>
      <c r="I24" s="325" t="s">
        <v>524</v>
      </c>
      <c r="J24" s="423" t="s">
        <v>528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</row>
    <row r="25" spans="1:204" s="146" customFormat="1">
      <c r="A25" s="320"/>
      <c r="B25" s="487"/>
      <c r="C25" s="121" t="s">
        <v>314</v>
      </c>
      <c r="D25" s="121" t="s">
        <v>385</v>
      </c>
      <c r="E25" s="322"/>
      <c r="F25" s="322"/>
      <c r="G25" s="122"/>
      <c r="H25" s="194"/>
      <c r="I25" s="327"/>
      <c r="J25" s="4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</row>
    <row r="26" spans="1:204" s="146" customFormat="1">
      <c r="A26" s="320"/>
      <c r="B26" s="487"/>
      <c r="C26" s="121" t="s">
        <v>313</v>
      </c>
      <c r="D26" s="121" t="s">
        <v>385</v>
      </c>
      <c r="E26" s="322"/>
      <c r="F26" s="322"/>
      <c r="G26" s="122"/>
      <c r="H26" s="194"/>
      <c r="I26" s="327"/>
      <c r="J26" s="42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</row>
    <row r="27" spans="1:204" s="146" customFormat="1">
      <c r="A27" s="320"/>
      <c r="B27" s="487"/>
      <c r="C27" s="121" t="s">
        <v>312</v>
      </c>
      <c r="D27" s="121" t="s">
        <v>385</v>
      </c>
      <c r="E27" s="322"/>
      <c r="F27" s="322"/>
      <c r="G27" s="122"/>
      <c r="H27" s="194"/>
      <c r="I27" s="327"/>
      <c r="J27" s="42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</row>
    <row r="28" spans="1:204" s="146" customFormat="1">
      <c r="A28" s="320"/>
      <c r="B28" s="487"/>
      <c r="C28" s="121" t="s">
        <v>311</v>
      </c>
      <c r="D28" s="121" t="s">
        <v>385</v>
      </c>
      <c r="E28" s="322"/>
      <c r="F28" s="322"/>
      <c r="G28" s="122"/>
      <c r="H28" s="194"/>
      <c r="I28" s="327"/>
      <c r="J28" s="42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</row>
    <row r="29" spans="1:204" s="146" customFormat="1">
      <c r="A29" s="320"/>
      <c r="B29" s="487"/>
      <c r="C29" s="121" t="s">
        <v>310</v>
      </c>
      <c r="D29" s="121" t="s">
        <v>385</v>
      </c>
      <c r="E29" s="322"/>
      <c r="F29" s="322"/>
      <c r="G29" s="122"/>
      <c r="H29" s="194"/>
      <c r="I29" s="327"/>
      <c r="J29" s="42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</row>
    <row r="30" spans="1:204" s="146" customFormat="1">
      <c r="A30" s="320"/>
      <c r="B30" s="487"/>
      <c r="C30" s="121" t="s">
        <v>309</v>
      </c>
      <c r="D30" s="121" t="s">
        <v>385</v>
      </c>
      <c r="E30" s="322"/>
      <c r="F30" s="322"/>
      <c r="G30" s="122"/>
      <c r="H30" s="194"/>
      <c r="I30" s="327"/>
      <c r="J30" s="42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</row>
    <row r="31" spans="1:204" s="146" customFormat="1">
      <c r="A31" s="320"/>
      <c r="B31" s="487"/>
      <c r="C31" s="121" t="s">
        <v>305</v>
      </c>
      <c r="D31" s="121" t="s">
        <v>385</v>
      </c>
      <c r="E31" s="322"/>
      <c r="F31" s="322"/>
      <c r="G31" s="122"/>
      <c r="H31" s="194"/>
      <c r="I31" s="327"/>
      <c r="J31" s="42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</row>
    <row r="32" spans="1:204" s="146" customFormat="1">
      <c r="A32" s="320"/>
      <c r="B32" s="487"/>
      <c r="C32" s="124" t="s">
        <v>306</v>
      </c>
      <c r="D32" s="124" t="s">
        <v>385</v>
      </c>
      <c r="E32" s="319"/>
      <c r="F32" s="319"/>
      <c r="G32" s="125"/>
      <c r="H32" s="195"/>
      <c r="I32" s="328"/>
      <c r="J32" s="4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</row>
    <row r="33" spans="1:204" s="146" customFormat="1">
      <c r="A33" s="68" t="s">
        <v>216</v>
      </c>
      <c r="B33" s="487" t="s">
        <v>217</v>
      </c>
      <c r="C33" s="26" t="s">
        <v>308</v>
      </c>
      <c r="D33" s="26" t="s">
        <v>385</v>
      </c>
      <c r="E33" s="65"/>
      <c r="F33" s="65" t="s">
        <v>22</v>
      </c>
      <c r="G33" s="119">
        <v>8000</v>
      </c>
      <c r="H33" s="192" t="s">
        <v>518</v>
      </c>
      <c r="I33" s="326" t="s">
        <v>524</v>
      </c>
      <c r="J33" s="423" t="s">
        <v>528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</row>
    <row r="34" spans="1:204" s="146" customFormat="1">
      <c r="A34" s="68"/>
      <c r="B34" s="487"/>
      <c r="C34" s="121" t="s">
        <v>194</v>
      </c>
      <c r="D34" s="133" t="s">
        <v>343</v>
      </c>
      <c r="E34" s="66"/>
      <c r="F34" s="66"/>
      <c r="G34" s="122"/>
      <c r="H34" s="194"/>
      <c r="I34" s="327"/>
      <c r="J34" s="42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</row>
    <row r="35" spans="1:204" s="146" customFormat="1">
      <c r="A35" s="68"/>
      <c r="B35" s="487"/>
      <c r="C35" s="121" t="s">
        <v>307</v>
      </c>
      <c r="D35" s="121" t="s">
        <v>385</v>
      </c>
      <c r="E35" s="66"/>
      <c r="F35" s="66"/>
      <c r="G35" s="122"/>
      <c r="H35" s="194"/>
      <c r="I35" s="327"/>
      <c r="J35" s="42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</row>
    <row r="36" spans="1:204" s="146" customFormat="1">
      <c r="A36" s="68"/>
      <c r="B36" s="487"/>
      <c r="C36" s="121" t="s">
        <v>306</v>
      </c>
      <c r="D36" s="121" t="s">
        <v>385</v>
      </c>
      <c r="E36" s="66"/>
      <c r="F36" s="66"/>
      <c r="G36" s="122"/>
      <c r="H36" s="194"/>
      <c r="I36" s="327"/>
      <c r="J36" s="42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</row>
    <row r="37" spans="1:204" s="146" customFormat="1">
      <c r="A37" s="68"/>
      <c r="B37" s="487"/>
      <c r="C37" s="121" t="s">
        <v>305</v>
      </c>
      <c r="D37" s="121" t="s">
        <v>385</v>
      </c>
      <c r="E37" s="66"/>
      <c r="F37" s="66"/>
      <c r="G37" s="122"/>
      <c r="H37" s="194"/>
      <c r="I37" s="327"/>
      <c r="J37" s="42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</row>
    <row r="38" spans="1:204" s="146" customFormat="1">
      <c r="A38" s="68"/>
      <c r="B38" s="487"/>
      <c r="C38" s="121" t="s">
        <v>304</v>
      </c>
      <c r="D38" s="121" t="s">
        <v>385</v>
      </c>
      <c r="E38" s="66"/>
      <c r="F38" s="66"/>
      <c r="G38" s="122"/>
      <c r="H38" s="194"/>
      <c r="I38" s="327"/>
      <c r="J38" s="42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</row>
    <row r="39" spans="1:204" s="146" customFormat="1">
      <c r="A39" s="68"/>
      <c r="B39" s="487"/>
      <c r="C39" s="124" t="s">
        <v>303</v>
      </c>
      <c r="D39" s="124" t="s">
        <v>385</v>
      </c>
      <c r="E39" s="67"/>
      <c r="F39" s="67"/>
      <c r="G39" s="125"/>
      <c r="H39" s="195"/>
      <c r="I39" s="327"/>
      <c r="J39" s="4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</row>
    <row r="40" spans="1:204" s="146" customFormat="1">
      <c r="A40" s="138" t="s">
        <v>218</v>
      </c>
      <c r="B40" s="492" t="s">
        <v>219</v>
      </c>
      <c r="C40" s="429" t="s">
        <v>339</v>
      </c>
      <c r="D40" s="430" t="s">
        <v>357</v>
      </c>
      <c r="E40" s="431" t="s">
        <v>402</v>
      </c>
      <c r="F40" s="458" t="s">
        <v>178</v>
      </c>
      <c r="G40" s="432"/>
      <c r="H40" s="433"/>
      <c r="I40" s="428" t="s">
        <v>524</v>
      </c>
      <c r="J40" s="43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</row>
    <row r="41" spans="1:204" s="146" customFormat="1">
      <c r="A41" s="138"/>
      <c r="B41" s="493"/>
      <c r="C41" s="435" t="s">
        <v>399</v>
      </c>
      <c r="D41" s="436" t="s">
        <v>357</v>
      </c>
      <c r="E41" s="437"/>
      <c r="F41" s="437"/>
      <c r="G41" s="438"/>
      <c r="H41" s="439"/>
      <c r="I41" s="440"/>
      <c r="J41" s="4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</row>
    <row r="42" spans="1:204" s="146" customFormat="1">
      <c r="A42" s="138"/>
      <c r="B42" s="442"/>
      <c r="C42" s="435" t="s">
        <v>400</v>
      </c>
      <c r="D42" s="436" t="s">
        <v>357</v>
      </c>
      <c r="E42" s="437"/>
      <c r="F42" s="437"/>
      <c r="G42" s="438"/>
      <c r="H42" s="439"/>
      <c r="I42" s="440"/>
      <c r="J42" s="44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</row>
    <row r="43" spans="1:204" s="146" customFormat="1">
      <c r="A43" s="138"/>
      <c r="B43" s="443"/>
      <c r="C43" s="444" t="s">
        <v>401</v>
      </c>
      <c r="D43" s="445" t="s">
        <v>357</v>
      </c>
      <c r="E43" s="446"/>
      <c r="F43" s="446"/>
      <c r="G43" s="447"/>
      <c r="H43" s="448"/>
      <c r="I43" s="449"/>
      <c r="J43" s="45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</row>
    <row r="44" spans="1:204" s="146" customFormat="1" ht="40.5">
      <c r="A44" s="68" t="s">
        <v>220</v>
      </c>
      <c r="B44" s="268" t="s">
        <v>221</v>
      </c>
      <c r="C44" s="13" t="s">
        <v>399</v>
      </c>
      <c r="D44" s="90" t="s">
        <v>357</v>
      </c>
      <c r="E44" s="65"/>
      <c r="F44" s="65" t="s">
        <v>22</v>
      </c>
      <c r="G44" s="139">
        <v>8000</v>
      </c>
      <c r="H44" s="192" t="s">
        <v>518</v>
      </c>
      <c r="I44" s="326" t="s">
        <v>524</v>
      </c>
      <c r="J44" s="423" t="s">
        <v>528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</row>
    <row r="45" spans="1:204" s="146" customFormat="1">
      <c r="A45" s="68"/>
      <c r="B45" s="121"/>
      <c r="C45" s="15" t="s">
        <v>339</v>
      </c>
      <c r="D45" s="133" t="s">
        <v>357</v>
      </c>
      <c r="E45" s="66"/>
      <c r="F45" s="66"/>
      <c r="G45" s="134"/>
      <c r="H45" s="194"/>
      <c r="I45" s="327"/>
      <c r="J45" s="42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</row>
    <row r="46" spans="1:204" s="146" customFormat="1">
      <c r="A46" s="68"/>
      <c r="B46" s="121"/>
      <c r="C46" s="15" t="s">
        <v>400</v>
      </c>
      <c r="D46" s="133" t="s">
        <v>357</v>
      </c>
      <c r="E46" s="66"/>
      <c r="F46" s="66"/>
      <c r="G46" s="134"/>
      <c r="H46" s="194"/>
      <c r="I46" s="327"/>
      <c r="J46" s="42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</row>
    <row r="47" spans="1:204" s="146" customFormat="1">
      <c r="A47" s="68"/>
      <c r="B47" s="124"/>
      <c r="C47" s="17" t="s">
        <v>401</v>
      </c>
      <c r="D47" s="136" t="s">
        <v>357</v>
      </c>
      <c r="E47" s="67"/>
      <c r="F47" s="67"/>
      <c r="G47" s="140"/>
      <c r="H47" s="195"/>
      <c r="I47" s="327"/>
      <c r="J47" s="42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</row>
    <row r="48" spans="1:204" s="146" customFormat="1" ht="40.5">
      <c r="A48" s="487" t="s">
        <v>222</v>
      </c>
      <c r="B48" s="268" t="s">
        <v>223</v>
      </c>
      <c r="C48" s="26" t="s">
        <v>320</v>
      </c>
      <c r="D48" s="118" t="s">
        <v>351</v>
      </c>
      <c r="E48" s="65" t="s">
        <v>416</v>
      </c>
      <c r="F48" s="65" t="s">
        <v>12</v>
      </c>
      <c r="G48" s="139">
        <v>10000</v>
      </c>
      <c r="H48" s="192" t="s">
        <v>518</v>
      </c>
      <c r="I48" s="325" t="s">
        <v>524</v>
      </c>
      <c r="J48" s="423" t="s">
        <v>528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</row>
    <row r="49" spans="1:204" s="146" customFormat="1">
      <c r="A49" s="487"/>
      <c r="B49" s="121"/>
      <c r="C49" s="121" t="s">
        <v>338</v>
      </c>
      <c r="D49" s="120" t="s">
        <v>351</v>
      </c>
      <c r="E49" s="66"/>
      <c r="F49" s="66"/>
      <c r="G49" s="134"/>
      <c r="H49" s="194"/>
      <c r="I49" s="327"/>
      <c r="J49" s="42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</row>
    <row r="50" spans="1:204" s="146" customFormat="1">
      <c r="A50" s="487"/>
      <c r="B50" s="121"/>
      <c r="C50" s="121" t="s">
        <v>319</v>
      </c>
      <c r="D50" s="120" t="s">
        <v>351</v>
      </c>
      <c r="E50" s="66"/>
      <c r="F50" s="166"/>
      <c r="G50" s="134"/>
      <c r="H50" s="194"/>
      <c r="I50" s="327"/>
      <c r="J50" s="42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</row>
    <row r="51" spans="1:204" s="146" customFormat="1">
      <c r="A51" s="487"/>
      <c r="B51" s="121"/>
      <c r="C51" s="121" t="s">
        <v>317</v>
      </c>
      <c r="D51" s="120" t="s">
        <v>351</v>
      </c>
      <c r="E51" s="66"/>
      <c r="F51" s="166"/>
      <c r="G51" s="134"/>
      <c r="H51" s="194"/>
      <c r="I51" s="327"/>
      <c r="J51" s="42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</row>
    <row r="52" spans="1:204" s="146" customFormat="1">
      <c r="A52" s="487"/>
      <c r="B52" s="121"/>
      <c r="C52" s="121" t="s">
        <v>403</v>
      </c>
      <c r="D52" s="120" t="s">
        <v>351</v>
      </c>
      <c r="E52" s="66"/>
      <c r="F52" s="166"/>
      <c r="G52" s="134"/>
      <c r="H52" s="194"/>
      <c r="I52" s="327"/>
      <c r="J52" s="42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</row>
    <row r="53" spans="1:204" s="146" customFormat="1">
      <c r="A53" s="487"/>
      <c r="B53" s="121"/>
      <c r="C53" s="121" t="s">
        <v>404</v>
      </c>
      <c r="D53" s="120" t="s">
        <v>351</v>
      </c>
      <c r="E53" s="66"/>
      <c r="F53" s="167"/>
      <c r="G53" s="15"/>
      <c r="H53" s="194"/>
      <c r="I53" s="327"/>
      <c r="J53" s="42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</row>
    <row r="54" spans="1:204" s="146" customFormat="1">
      <c r="A54" s="68"/>
      <c r="B54" s="124"/>
      <c r="C54" s="124" t="s">
        <v>262</v>
      </c>
      <c r="D54" s="133" t="s">
        <v>343</v>
      </c>
      <c r="E54" s="67"/>
      <c r="F54" s="168"/>
      <c r="G54" s="17"/>
      <c r="H54" s="195"/>
      <c r="I54" s="328"/>
      <c r="J54" s="42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</row>
    <row r="55" spans="1:204" s="146" customFormat="1">
      <c r="A55" s="487" t="s">
        <v>224</v>
      </c>
      <c r="B55" s="488" t="s">
        <v>225</v>
      </c>
      <c r="C55" s="269" t="s">
        <v>388</v>
      </c>
      <c r="D55" s="118" t="s">
        <v>348</v>
      </c>
      <c r="E55" s="65" t="s">
        <v>390</v>
      </c>
      <c r="F55" s="65" t="s">
        <v>22</v>
      </c>
      <c r="G55" s="139">
        <v>8000</v>
      </c>
      <c r="H55" s="192" t="s">
        <v>518</v>
      </c>
      <c r="I55" s="326" t="s">
        <v>524</v>
      </c>
      <c r="J55" s="423" t="s">
        <v>528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</row>
    <row r="56" spans="1:204" s="146" customFormat="1">
      <c r="A56" s="489"/>
      <c r="B56" s="490"/>
      <c r="C56" s="121" t="s">
        <v>389</v>
      </c>
      <c r="D56" s="120" t="s">
        <v>348</v>
      </c>
      <c r="E56" s="66"/>
      <c r="F56" s="66"/>
      <c r="G56" s="306"/>
      <c r="H56" s="194"/>
      <c r="I56" s="327"/>
      <c r="J56" s="42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</row>
    <row r="57" spans="1:204" s="146" customFormat="1">
      <c r="A57" s="66"/>
      <c r="B57" s="121"/>
      <c r="C57" s="121" t="s">
        <v>262</v>
      </c>
      <c r="D57" s="136" t="s">
        <v>343</v>
      </c>
      <c r="E57" s="66"/>
      <c r="F57" s="66"/>
      <c r="G57" s="140"/>
      <c r="H57" s="195"/>
      <c r="I57" s="327"/>
      <c r="J57" s="42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</row>
    <row r="58" spans="1:204" s="146" customFormat="1">
      <c r="A58" s="489" t="s">
        <v>226</v>
      </c>
      <c r="B58" s="268" t="s">
        <v>227</v>
      </c>
      <c r="C58" s="26" t="s">
        <v>231</v>
      </c>
      <c r="D58" s="127" t="s">
        <v>354</v>
      </c>
      <c r="E58" s="65" t="s">
        <v>416</v>
      </c>
      <c r="F58" s="65" t="s">
        <v>22</v>
      </c>
      <c r="G58" s="139">
        <v>8000</v>
      </c>
      <c r="H58" s="192" t="s">
        <v>518</v>
      </c>
      <c r="I58" s="330" t="s">
        <v>525</v>
      </c>
      <c r="J58" s="423" t="s">
        <v>528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</row>
    <row r="59" spans="1:204" s="146" customFormat="1">
      <c r="A59" s="518"/>
      <c r="B59" s="121"/>
      <c r="C59" s="121" t="s">
        <v>144</v>
      </c>
      <c r="D59" s="128" t="s">
        <v>354</v>
      </c>
      <c r="E59" s="66"/>
      <c r="F59" s="66"/>
      <c r="G59" s="306"/>
      <c r="H59" s="194"/>
      <c r="I59" s="327"/>
      <c r="J59" s="42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</row>
    <row r="60" spans="1:204" s="146" customFormat="1">
      <c r="A60" s="518"/>
      <c r="B60" s="121"/>
      <c r="C60" s="121" t="s">
        <v>340</v>
      </c>
      <c r="D60" s="128" t="s">
        <v>354</v>
      </c>
      <c r="E60" s="66"/>
      <c r="F60" s="66"/>
      <c r="G60" s="134"/>
      <c r="H60" s="194"/>
      <c r="I60" s="327"/>
      <c r="J60" s="42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</row>
    <row r="61" spans="1:204" s="146" customFormat="1">
      <c r="A61" s="518"/>
      <c r="B61" s="121"/>
      <c r="C61" s="121" t="s">
        <v>391</v>
      </c>
      <c r="D61" s="128" t="s">
        <v>354</v>
      </c>
      <c r="E61" s="66"/>
      <c r="F61" s="66"/>
      <c r="G61" s="134"/>
      <c r="H61" s="194"/>
      <c r="I61" s="327"/>
      <c r="J61" s="42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</row>
    <row r="62" spans="1:204" s="146" customFormat="1">
      <c r="A62" s="518"/>
      <c r="B62" s="121"/>
      <c r="C62" s="121" t="s">
        <v>392</v>
      </c>
      <c r="D62" s="128" t="s">
        <v>354</v>
      </c>
      <c r="E62" s="66"/>
      <c r="F62" s="66"/>
      <c r="G62" s="134"/>
      <c r="H62" s="194"/>
      <c r="I62" s="327"/>
      <c r="J62" s="42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</row>
    <row r="63" spans="1:204" s="146" customFormat="1">
      <c r="A63" s="518"/>
      <c r="B63" s="121"/>
      <c r="C63" s="121" t="s">
        <v>393</v>
      </c>
      <c r="D63" s="128" t="s">
        <v>354</v>
      </c>
      <c r="E63" s="66"/>
      <c r="F63" s="66"/>
      <c r="G63" s="134"/>
      <c r="H63" s="194"/>
      <c r="I63" s="327"/>
      <c r="J63" s="42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</row>
    <row r="64" spans="1:204" s="146" customFormat="1">
      <c r="A64" s="518"/>
      <c r="B64" s="121"/>
      <c r="C64" s="121" t="s">
        <v>394</v>
      </c>
      <c r="D64" s="128" t="s">
        <v>354</v>
      </c>
      <c r="E64" s="66"/>
      <c r="F64" s="66"/>
      <c r="G64" s="134"/>
      <c r="H64" s="194"/>
      <c r="I64" s="327"/>
      <c r="J64" s="42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</row>
    <row r="65" spans="1:204" s="146" customFormat="1">
      <c r="A65" s="518"/>
      <c r="B65" s="121"/>
      <c r="C65" s="121" t="s">
        <v>395</v>
      </c>
      <c r="D65" s="128" t="s">
        <v>354</v>
      </c>
      <c r="E65" s="66"/>
      <c r="F65" s="66"/>
      <c r="G65" s="134"/>
      <c r="H65" s="194"/>
      <c r="I65" s="327"/>
      <c r="J65" s="42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</row>
    <row r="66" spans="1:204" s="146" customFormat="1">
      <c r="A66" s="519"/>
      <c r="B66" s="124"/>
      <c r="C66" s="124" t="s">
        <v>396</v>
      </c>
      <c r="D66" s="136" t="s">
        <v>343</v>
      </c>
      <c r="E66" s="465"/>
      <c r="F66" s="465"/>
      <c r="G66" s="140"/>
      <c r="H66" s="195"/>
      <c r="I66" s="328"/>
      <c r="J66" s="42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</row>
    <row r="67" spans="1:204" s="146" customFormat="1">
      <c r="A67" s="487" t="s">
        <v>228</v>
      </c>
      <c r="B67" s="488" t="s">
        <v>229</v>
      </c>
      <c r="C67" s="488" t="s">
        <v>231</v>
      </c>
      <c r="D67" s="127" t="s">
        <v>354</v>
      </c>
      <c r="E67" s="65" t="s">
        <v>230</v>
      </c>
      <c r="F67" s="65" t="s">
        <v>22</v>
      </c>
      <c r="G67" s="139">
        <v>8000</v>
      </c>
      <c r="H67" s="192" t="s">
        <v>518</v>
      </c>
      <c r="I67" s="329" t="s">
        <v>525</v>
      </c>
      <c r="J67" s="423" t="s">
        <v>529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</row>
    <row r="68" spans="1:204" s="146" customFormat="1">
      <c r="A68" s="487"/>
      <c r="B68" s="488"/>
      <c r="C68" s="488"/>
      <c r="D68" s="67"/>
      <c r="E68" s="67"/>
      <c r="F68" s="67"/>
      <c r="G68" s="307"/>
      <c r="H68" s="195"/>
      <c r="I68" s="327"/>
      <c r="J68" s="42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</row>
    <row r="69" spans="1:204" s="146" customFormat="1">
      <c r="A69" s="487" t="s">
        <v>232</v>
      </c>
      <c r="B69" s="488" t="s">
        <v>233</v>
      </c>
      <c r="C69" s="488" t="s">
        <v>235</v>
      </c>
      <c r="D69" s="127" t="s">
        <v>377</v>
      </c>
      <c r="E69" s="65" t="s">
        <v>234</v>
      </c>
      <c r="F69" s="65" t="s">
        <v>22</v>
      </c>
      <c r="G69" s="139">
        <v>8000</v>
      </c>
      <c r="H69" s="192" t="s">
        <v>518</v>
      </c>
      <c r="I69" s="325" t="s">
        <v>524</v>
      </c>
      <c r="J69" s="423" t="s">
        <v>528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</row>
    <row r="70" spans="1:204" s="146" customFormat="1">
      <c r="A70" s="487"/>
      <c r="B70" s="488"/>
      <c r="C70" s="488"/>
      <c r="D70" s="67"/>
      <c r="E70" s="67"/>
      <c r="F70" s="67"/>
      <c r="G70" s="307"/>
      <c r="H70" s="195"/>
      <c r="I70" s="328"/>
      <c r="J70" s="42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</row>
    <row r="71" spans="1:204" s="146" customFormat="1">
      <c r="A71" s="487" t="s">
        <v>236</v>
      </c>
      <c r="B71" s="488" t="s">
        <v>237</v>
      </c>
      <c r="C71" s="321" t="s">
        <v>239</v>
      </c>
      <c r="D71" s="90" t="s">
        <v>343</v>
      </c>
      <c r="E71" s="318" t="s">
        <v>238</v>
      </c>
      <c r="F71" s="318" t="s">
        <v>56</v>
      </c>
      <c r="G71" s="139">
        <v>7000</v>
      </c>
      <c r="H71" s="192" t="s">
        <v>518</v>
      </c>
      <c r="I71" s="325" t="s">
        <v>524</v>
      </c>
      <c r="J71" s="423" t="s">
        <v>529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</row>
    <row r="72" spans="1:204" s="146" customFormat="1">
      <c r="A72" s="487"/>
      <c r="B72" s="488"/>
      <c r="C72" s="121" t="s">
        <v>137</v>
      </c>
      <c r="D72" s="133" t="s">
        <v>343</v>
      </c>
      <c r="E72" s="322"/>
      <c r="F72" s="322"/>
      <c r="G72" s="306"/>
      <c r="H72" s="194"/>
      <c r="I72" s="327"/>
      <c r="J72" s="42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</row>
    <row r="73" spans="1:204" s="146" customFormat="1">
      <c r="A73" s="487"/>
      <c r="B73" s="488"/>
      <c r="C73" s="124" t="s">
        <v>240</v>
      </c>
      <c r="D73" s="136" t="s">
        <v>343</v>
      </c>
      <c r="E73" s="319"/>
      <c r="F73" s="319"/>
      <c r="G73" s="140"/>
      <c r="H73" s="195"/>
      <c r="I73" s="328"/>
      <c r="J73" s="42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</row>
    <row r="74" spans="1:204" s="141" customFormat="1" ht="40.5">
      <c r="A74" s="451" t="s">
        <v>241</v>
      </c>
      <c r="B74" s="452" t="s">
        <v>242</v>
      </c>
      <c r="C74" s="452" t="s">
        <v>397</v>
      </c>
      <c r="D74" s="453" t="s">
        <v>348</v>
      </c>
      <c r="E74" s="451"/>
      <c r="F74" s="457" t="s">
        <v>178</v>
      </c>
      <c r="G74" s="454"/>
      <c r="H74" s="455"/>
      <c r="I74" s="434" t="s">
        <v>524</v>
      </c>
      <c r="J74" s="45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204" s="146" customFormat="1">
      <c r="A75" s="487" t="s">
        <v>243</v>
      </c>
      <c r="B75" s="488" t="s">
        <v>244</v>
      </c>
      <c r="C75" s="26" t="s">
        <v>245</v>
      </c>
      <c r="D75" s="90" t="s">
        <v>361</v>
      </c>
      <c r="E75" s="65"/>
      <c r="F75" s="65" t="s">
        <v>12</v>
      </c>
      <c r="G75" s="139">
        <v>10000</v>
      </c>
      <c r="H75" s="192" t="s">
        <v>518</v>
      </c>
      <c r="I75" s="325" t="s">
        <v>524</v>
      </c>
      <c r="J75" s="423" t="s">
        <v>528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</row>
    <row r="76" spans="1:204" s="146" customFormat="1">
      <c r="A76" s="487"/>
      <c r="B76" s="488"/>
      <c r="C76" s="121" t="s">
        <v>172</v>
      </c>
      <c r="D76" s="133" t="s">
        <v>361</v>
      </c>
      <c r="E76" s="66"/>
      <c r="F76" s="66"/>
      <c r="G76" s="134"/>
      <c r="H76" s="194"/>
      <c r="I76" s="327"/>
      <c r="J76" s="42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</row>
    <row r="77" spans="1:204" s="146" customFormat="1">
      <c r="A77" s="487"/>
      <c r="B77" s="488"/>
      <c r="C77" s="121" t="s">
        <v>246</v>
      </c>
      <c r="D77" s="133" t="s">
        <v>361</v>
      </c>
      <c r="E77" s="66"/>
      <c r="F77" s="66"/>
      <c r="G77" s="134"/>
      <c r="H77" s="194"/>
      <c r="I77" s="327"/>
      <c r="J77" s="42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</row>
    <row r="78" spans="1:204" s="146" customFormat="1">
      <c r="A78" s="487"/>
      <c r="B78" s="488"/>
      <c r="C78" s="121" t="s">
        <v>247</v>
      </c>
      <c r="D78" s="133" t="s">
        <v>361</v>
      </c>
      <c r="E78" s="66"/>
      <c r="F78" s="66"/>
      <c r="G78" s="134"/>
      <c r="H78" s="194"/>
      <c r="I78" s="327"/>
      <c r="J78" s="42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</row>
    <row r="79" spans="1:204" s="146" customFormat="1">
      <c r="A79" s="487"/>
      <c r="B79" s="488"/>
      <c r="C79" s="124"/>
      <c r="D79" s="123"/>
      <c r="E79" s="67"/>
      <c r="F79" s="67"/>
      <c r="G79" s="140"/>
      <c r="H79" s="195"/>
      <c r="I79" s="327"/>
      <c r="J79" s="42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</row>
    <row r="80" spans="1:204" s="146" customFormat="1">
      <c r="A80" s="487" t="s">
        <v>248</v>
      </c>
      <c r="B80" s="488" t="s">
        <v>249</v>
      </c>
      <c r="C80" s="26" t="s">
        <v>250</v>
      </c>
      <c r="D80" s="90" t="s">
        <v>361</v>
      </c>
      <c r="E80" s="65" t="s">
        <v>238</v>
      </c>
      <c r="F80" s="65" t="s">
        <v>12</v>
      </c>
      <c r="G80" s="139">
        <v>10000</v>
      </c>
      <c r="H80" s="192" t="s">
        <v>518</v>
      </c>
      <c r="I80" s="325" t="s">
        <v>524</v>
      </c>
      <c r="J80" s="427" t="s">
        <v>528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</row>
    <row r="81" spans="1:204" s="146" customFormat="1">
      <c r="A81" s="487"/>
      <c r="B81" s="488"/>
      <c r="C81" s="124" t="s">
        <v>172</v>
      </c>
      <c r="D81" s="136" t="s">
        <v>361</v>
      </c>
      <c r="E81" s="67"/>
      <c r="F81" s="67"/>
      <c r="G81" s="140"/>
      <c r="H81" s="195"/>
      <c r="I81" s="328"/>
      <c r="J81" s="42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</row>
    <row r="82" spans="1:204" s="146" customFormat="1">
      <c r="A82" s="487" t="s">
        <v>251</v>
      </c>
      <c r="B82" s="488" t="s">
        <v>252</v>
      </c>
      <c r="C82" s="26" t="s">
        <v>253</v>
      </c>
      <c r="D82" s="90" t="s">
        <v>357</v>
      </c>
      <c r="E82" s="65" t="s">
        <v>405</v>
      </c>
      <c r="F82" s="65" t="s">
        <v>22</v>
      </c>
      <c r="G82" s="139">
        <v>8000</v>
      </c>
      <c r="H82" s="192" t="s">
        <v>518</v>
      </c>
      <c r="I82" s="325" t="s">
        <v>524</v>
      </c>
      <c r="J82" s="427" t="s">
        <v>528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</row>
    <row r="83" spans="1:204" s="146" customFormat="1">
      <c r="A83" s="487"/>
      <c r="B83" s="488"/>
      <c r="C83" s="124" t="s">
        <v>254</v>
      </c>
      <c r="D83" s="133" t="s">
        <v>348</v>
      </c>
      <c r="E83" s="66"/>
      <c r="F83" s="66"/>
      <c r="G83" s="134"/>
      <c r="H83" s="194"/>
      <c r="I83" s="327"/>
      <c r="J83" s="42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</row>
    <row r="84" spans="1:204" s="146" customFormat="1">
      <c r="A84" s="487"/>
      <c r="B84" s="488"/>
      <c r="C84" s="146" t="s">
        <v>389</v>
      </c>
      <c r="D84" s="94" t="s">
        <v>354</v>
      </c>
      <c r="E84" s="67"/>
      <c r="F84" s="67"/>
      <c r="G84" s="140"/>
      <c r="H84" s="195"/>
      <c r="I84" s="328"/>
      <c r="J84" s="42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</row>
    <row r="85" spans="1:204" s="146" customFormat="1">
      <c r="A85" s="487" t="s">
        <v>255</v>
      </c>
      <c r="B85" s="488" t="s">
        <v>256</v>
      </c>
      <c r="C85" s="269" t="s">
        <v>258</v>
      </c>
      <c r="D85" s="26" t="s">
        <v>351</v>
      </c>
      <c r="E85" s="65" t="s">
        <v>257</v>
      </c>
      <c r="F85" s="65" t="s">
        <v>22</v>
      </c>
      <c r="G85" s="308">
        <v>8000</v>
      </c>
      <c r="H85" s="192" t="s">
        <v>518</v>
      </c>
      <c r="I85" s="325" t="s">
        <v>524</v>
      </c>
      <c r="J85" s="427" t="s">
        <v>528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</row>
    <row r="86" spans="1:204" s="146" customFormat="1" ht="21" customHeight="1">
      <c r="A86" s="487"/>
      <c r="B86" s="488"/>
      <c r="C86" s="121" t="s">
        <v>259</v>
      </c>
      <c r="D86" s="121" t="s">
        <v>351</v>
      </c>
      <c r="E86" s="66"/>
      <c r="F86" s="66"/>
      <c r="G86" s="306"/>
      <c r="H86" s="194"/>
      <c r="I86" s="327"/>
      <c r="J86" s="42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</row>
    <row r="87" spans="1:204" s="146" customFormat="1">
      <c r="A87" s="487"/>
      <c r="B87" s="488"/>
      <c r="C87" s="121" t="s">
        <v>260</v>
      </c>
      <c r="D87" s="121" t="s">
        <v>351</v>
      </c>
      <c r="E87" s="66"/>
      <c r="F87" s="66"/>
      <c r="G87" s="306"/>
      <c r="H87" s="194"/>
      <c r="I87" s="327"/>
      <c r="J87" s="42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</row>
    <row r="88" spans="1:204" s="146" customFormat="1">
      <c r="A88" s="487"/>
      <c r="B88" s="488"/>
      <c r="C88" s="121" t="s">
        <v>261</v>
      </c>
      <c r="D88" s="121" t="s">
        <v>351</v>
      </c>
      <c r="E88" s="66"/>
      <c r="F88" s="66"/>
      <c r="G88" s="306"/>
      <c r="H88" s="194"/>
      <c r="I88" s="327"/>
      <c r="J88" s="42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</row>
    <row r="89" spans="1:204" s="146" customFormat="1">
      <c r="A89" s="487"/>
      <c r="B89" s="488"/>
      <c r="C89" s="124" t="s">
        <v>262</v>
      </c>
      <c r="D89" s="136" t="s">
        <v>343</v>
      </c>
      <c r="E89" s="67"/>
      <c r="F89" s="67"/>
      <c r="G89" s="307"/>
      <c r="H89" s="195"/>
      <c r="I89" s="327"/>
      <c r="J89" s="42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</row>
    <row r="90" spans="1:204" s="146" customFormat="1">
      <c r="A90" s="475"/>
      <c r="B90" s="143"/>
      <c r="C90" s="130"/>
      <c r="D90" s="142"/>
      <c r="E90" s="142"/>
      <c r="F90" s="129" t="s">
        <v>168</v>
      </c>
      <c r="G90" s="131">
        <f>SUM(G19:G89)</f>
        <v>117000</v>
      </c>
      <c r="H90" s="309" t="s">
        <v>518</v>
      </c>
      <c r="I90" s="305"/>
      <c r="J90" s="421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</row>
    <row r="91" spans="1:204" s="146" customFormat="1" ht="21" customHeight="1">
      <c r="A91" s="485" t="s">
        <v>170</v>
      </c>
      <c r="B91" s="486" t="s">
        <v>171</v>
      </c>
      <c r="C91" s="338" t="s">
        <v>172</v>
      </c>
      <c r="D91" s="339" t="s">
        <v>361</v>
      </c>
      <c r="E91" s="340" t="s">
        <v>509</v>
      </c>
      <c r="F91" s="340" t="s">
        <v>12</v>
      </c>
      <c r="G91" s="341">
        <v>10000</v>
      </c>
      <c r="H91" s="342" t="s">
        <v>518</v>
      </c>
      <c r="I91" s="343" t="s">
        <v>525</v>
      </c>
      <c r="J91" s="42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</row>
    <row r="92" spans="1:204" s="146" customFormat="1" ht="21" customHeight="1">
      <c r="A92" s="485"/>
      <c r="B92" s="486"/>
      <c r="C92" s="344" t="s">
        <v>406</v>
      </c>
      <c r="D92" s="345" t="s">
        <v>361</v>
      </c>
      <c r="E92" s="346" t="s">
        <v>508</v>
      </c>
      <c r="F92" s="346"/>
      <c r="G92" s="347"/>
      <c r="H92" s="348"/>
      <c r="I92" s="349"/>
      <c r="J92" s="4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</row>
    <row r="93" spans="1:204" s="146" customFormat="1">
      <c r="A93" s="485"/>
      <c r="B93" s="486"/>
      <c r="C93" s="350" t="s">
        <v>407</v>
      </c>
      <c r="D93" s="351" t="s">
        <v>361</v>
      </c>
      <c r="E93" s="352"/>
      <c r="F93" s="353"/>
      <c r="G93" s="354"/>
      <c r="H93" s="348"/>
      <c r="I93" s="349"/>
      <c r="J93" s="425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</row>
    <row r="94" spans="1:204" s="146" customFormat="1">
      <c r="A94" s="355" t="s">
        <v>173</v>
      </c>
      <c r="B94" s="478" t="s">
        <v>265</v>
      </c>
      <c r="C94" s="338" t="s">
        <v>175</v>
      </c>
      <c r="D94" s="356" t="s">
        <v>386</v>
      </c>
      <c r="E94" s="340" t="s">
        <v>174</v>
      </c>
      <c r="F94" s="340" t="s">
        <v>22</v>
      </c>
      <c r="G94" s="341">
        <v>8000</v>
      </c>
      <c r="H94" s="342" t="s">
        <v>518</v>
      </c>
      <c r="I94" s="357" t="s">
        <v>524</v>
      </c>
      <c r="J94" s="423" t="s">
        <v>529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</row>
    <row r="95" spans="1:204" s="117" customFormat="1">
      <c r="A95" s="355"/>
      <c r="B95" s="479"/>
      <c r="C95" s="350"/>
      <c r="D95" s="352"/>
      <c r="E95" s="352" t="s">
        <v>512</v>
      </c>
      <c r="F95" s="352"/>
      <c r="G95" s="354"/>
      <c r="H95" s="358"/>
      <c r="I95" s="359"/>
      <c r="J95" s="42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204" s="141" customFormat="1">
      <c r="A96" s="596" t="s">
        <v>176</v>
      </c>
      <c r="B96" s="482" t="s">
        <v>421</v>
      </c>
      <c r="C96" s="360" t="s">
        <v>408</v>
      </c>
      <c r="D96" s="361" t="s">
        <v>386</v>
      </c>
      <c r="E96" s="459" t="s">
        <v>177</v>
      </c>
      <c r="F96" s="459" t="s">
        <v>178</v>
      </c>
      <c r="G96" s="363"/>
      <c r="H96" s="342"/>
      <c r="I96" s="357" t="s">
        <v>524</v>
      </c>
      <c r="J96" s="423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204" s="141" customFormat="1">
      <c r="A97" s="597"/>
      <c r="B97" s="483"/>
      <c r="C97" s="360" t="s">
        <v>409</v>
      </c>
      <c r="D97" s="361" t="s">
        <v>386</v>
      </c>
      <c r="E97" s="362"/>
      <c r="F97" s="362"/>
      <c r="G97" s="363"/>
      <c r="H97" s="348"/>
      <c r="I97" s="349"/>
      <c r="J97" s="42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204" s="141" customFormat="1">
      <c r="A98" s="597"/>
      <c r="B98" s="483"/>
      <c r="C98" s="360" t="s">
        <v>410</v>
      </c>
      <c r="D98" s="361" t="s">
        <v>386</v>
      </c>
      <c r="E98" s="362"/>
      <c r="F98" s="362"/>
      <c r="G98" s="363"/>
      <c r="H98" s="348"/>
      <c r="I98" s="349"/>
      <c r="J98" s="424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204" s="141" customFormat="1">
      <c r="A99" s="598"/>
      <c r="B99" s="484"/>
      <c r="C99" s="360" t="s">
        <v>411</v>
      </c>
      <c r="D99" s="361" t="s">
        <v>386</v>
      </c>
      <c r="E99" s="362"/>
      <c r="F99" s="362"/>
      <c r="G99" s="363"/>
      <c r="H99" s="358"/>
      <c r="I99" s="359"/>
      <c r="J99" s="42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204" s="146" customFormat="1">
      <c r="A100" s="355" t="s">
        <v>179</v>
      </c>
      <c r="B100" s="478" t="s">
        <v>180</v>
      </c>
      <c r="C100" s="338" t="s">
        <v>182</v>
      </c>
      <c r="D100" s="339" t="s">
        <v>343</v>
      </c>
      <c r="E100" s="340" t="s">
        <v>181</v>
      </c>
      <c r="F100" s="340" t="s">
        <v>22</v>
      </c>
      <c r="G100" s="341">
        <v>8000</v>
      </c>
      <c r="H100" s="342" t="s">
        <v>518</v>
      </c>
      <c r="I100" s="343" t="s">
        <v>525</v>
      </c>
      <c r="J100" s="423" t="s">
        <v>528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</row>
    <row r="101" spans="1:204" s="146" customFormat="1">
      <c r="A101" s="355"/>
      <c r="B101" s="479"/>
      <c r="C101" s="350"/>
      <c r="D101" s="351"/>
      <c r="E101" s="352" t="s">
        <v>514</v>
      </c>
      <c r="F101" s="352"/>
      <c r="G101" s="354"/>
      <c r="H101" s="358"/>
      <c r="I101" s="349"/>
      <c r="J101" s="42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</row>
    <row r="102" spans="1:204" s="146" customFormat="1">
      <c r="A102" s="355" t="s">
        <v>183</v>
      </c>
      <c r="B102" s="480" t="s">
        <v>266</v>
      </c>
      <c r="C102" s="338" t="s">
        <v>185</v>
      </c>
      <c r="D102" s="339" t="s">
        <v>343</v>
      </c>
      <c r="E102" s="340" t="s">
        <v>184</v>
      </c>
      <c r="F102" s="340" t="s">
        <v>12</v>
      </c>
      <c r="G102" s="341">
        <v>10000</v>
      </c>
      <c r="H102" s="348" t="s">
        <v>518</v>
      </c>
      <c r="I102" s="357" t="s">
        <v>524</v>
      </c>
      <c r="J102" s="423" t="s">
        <v>528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</row>
    <row r="103" spans="1:204" s="146" customFormat="1">
      <c r="A103" s="355"/>
      <c r="B103" s="481"/>
      <c r="C103" s="350" t="s">
        <v>347</v>
      </c>
      <c r="D103" s="351" t="s">
        <v>343</v>
      </c>
      <c r="E103" s="352" t="s">
        <v>513</v>
      </c>
      <c r="F103" s="352"/>
      <c r="G103" s="354"/>
      <c r="H103" s="348"/>
      <c r="I103" s="349"/>
      <c r="J103" s="42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</row>
    <row r="104" spans="1:204" s="146" customFormat="1">
      <c r="A104" s="355" t="s">
        <v>186</v>
      </c>
      <c r="B104" s="480" t="s">
        <v>267</v>
      </c>
      <c r="C104" s="338" t="s">
        <v>188</v>
      </c>
      <c r="D104" s="339" t="s">
        <v>343</v>
      </c>
      <c r="E104" s="340" t="s">
        <v>187</v>
      </c>
      <c r="F104" s="340" t="s">
        <v>22</v>
      </c>
      <c r="G104" s="341">
        <v>8000</v>
      </c>
      <c r="H104" s="342" t="s">
        <v>518</v>
      </c>
      <c r="I104" s="357" t="s">
        <v>524</v>
      </c>
      <c r="J104" s="423" t="s">
        <v>529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</row>
    <row r="105" spans="1:204" s="146" customFormat="1">
      <c r="A105" s="355"/>
      <c r="B105" s="481"/>
      <c r="C105" s="350" t="s">
        <v>137</v>
      </c>
      <c r="D105" s="351"/>
      <c r="E105" s="352" t="s">
        <v>514</v>
      </c>
      <c r="F105" s="352"/>
      <c r="G105" s="354"/>
      <c r="H105" s="358"/>
      <c r="I105" s="349"/>
      <c r="J105" s="42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</row>
    <row r="106" spans="1:204" s="146" customFormat="1">
      <c r="A106" s="355" t="s">
        <v>189</v>
      </c>
      <c r="B106" s="478" t="s">
        <v>268</v>
      </c>
      <c r="C106" s="338" t="s">
        <v>191</v>
      </c>
      <c r="D106" s="339" t="s">
        <v>343</v>
      </c>
      <c r="E106" s="340" t="s">
        <v>190</v>
      </c>
      <c r="F106" s="340" t="s">
        <v>22</v>
      </c>
      <c r="G106" s="341">
        <v>8000</v>
      </c>
      <c r="H106" s="348" t="s">
        <v>518</v>
      </c>
      <c r="I106" s="357" t="s">
        <v>524</v>
      </c>
      <c r="J106" s="423" t="s">
        <v>529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</row>
    <row r="107" spans="1:204" s="146" customFormat="1">
      <c r="A107" s="355"/>
      <c r="B107" s="479"/>
      <c r="C107" s="350"/>
      <c r="D107" s="351"/>
      <c r="E107" s="352" t="s">
        <v>516</v>
      </c>
      <c r="F107" s="352"/>
      <c r="G107" s="354"/>
      <c r="H107" s="348"/>
      <c r="I107" s="349"/>
      <c r="J107" s="42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</row>
    <row r="108" spans="1:204" s="146" customFormat="1">
      <c r="A108" s="355" t="s">
        <v>192</v>
      </c>
      <c r="B108" s="478" t="s">
        <v>269</v>
      </c>
      <c r="C108" s="338" t="s">
        <v>194</v>
      </c>
      <c r="D108" s="339" t="s">
        <v>343</v>
      </c>
      <c r="E108" s="340" t="s">
        <v>193</v>
      </c>
      <c r="F108" s="340" t="s">
        <v>22</v>
      </c>
      <c r="G108" s="341">
        <v>8000</v>
      </c>
      <c r="H108" s="342" t="s">
        <v>518</v>
      </c>
      <c r="I108" s="357" t="s">
        <v>524</v>
      </c>
      <c r="J108" s="423" t="s">
        <v>528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</row>
    <row r="109" spans="1:204" s="146" customFormat="1">
      <c r="A109" s="355"/>
      <c r="B109" s="479"/>
      <c r="C109" s="350"/>
      <c r="D109" s="351"/>
      <c r="E109" s="352" t="s">
        <v>515</v>
      </c>
      <c r="F109" s="352"/>
      <c r="G109" s="354"/>
      <c r="H109" s="358"/>
      <c r="I109" s="349"/>
      <c r="J109" s="42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</row>
    <row r="110" spans="1:204" s="146" customFormat="1">
      <c r="A110" s="355" t="s">
        <v>195</v>
      </c>
      <c r="B110" s="478" t="s">
        <v>270</v>
      </c>
      <c r="C110" s="338" t="s">
        <v>194</v>
      </c>
      <c r="D110" s="339" t="s">
        <v>343</v>
      </c>
      <c r="E110" s="340" t="s">
        <v>193</v>
      </c>
      <c r="F110" s="340" t="s">
        <v>22</v>
      </c>
      <c r="G110" s="341">
        <v>8000</v>
      </c>
      <c r="H110" s="348" t="s">
        <v>518</v>
      </c>
      <c r="I110" s="357" t="s">
        <v>524</v>
      </c>
      <c r="J110" s="423" t="s">
        <v>528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</row>
    <row r="111" spans="1:204" s="146" customFormat="1">
      <c r="A111" s="355"/>
      <c r="B111" s="479"/>
      <c r="C111" s="350"/>
      <c r="D111" s="351"/>
      <c r="E111" s="352" t="s">
        <v>515</v>
      </c>
      <c r="F111" s="352"/>
      <c r="G111" s="354"/>
      <c r="H111" s="348"/>
      <c r="I111" s="349"/>
      <c r="J111" s="425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</row>
    <row r="112" spans="1:204" s="171" customFormat="1" ht="60.75">
      <c r="A112" s="464" t="s">
        <v>417</v>
      </c>
      <c r="B112" s="452" t="s">
        <v>418</v>
      </c>
      <c r="C112" s="452" t="s">
        <v>235</v>
      </c>
      <c r="D112" s="476"/>
      <c r="E112" s="451" t="s">
        <v>510</v>
      </c>
      <c r="F112" s="459" t="s">
        <v>178</v>
      </c>
      <c r="G112" s="477"/>
      <c r="H112" s="364"/>
      <c r="I112" s="456" t="s">
        <v>524</v>
      </c>
      <c r="J112" s="422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</row>
    <row r="113" spans="1:204" s="146" customFormat="1" ht="40.5">
      <c r="A113" s="464" t="s">
        <v>419</v>
      </c>
      <c r="B113" s="452" t="s">
        <v>420</v>
      </c>
      <c r="C113" s="452" t="s">
        <v>235</v>
      </c>
      <c r="D113" s="476"/>
      <c r="E113" s="451" t="s">
        <v>510</v>
      </c>
      <c r="F113" s="459" t="s">
        <v>178</v>
      </c>
      <c r="G113" s="477"/>
      <c r="H113" s="364"/>
      <c r="I113" s="456" t="s">
        <v>524</v>
      </c>
      <c r="J113" s="42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</row>
    <row r="114" spans="1:204" s="146" customFormat="1" ht="23.25" customHeight="1">
      <c r="A114" s="340" t="s">
        <v>196</v>
      </c>
      <c r="B114" s="338" t="s">
        <v>197</v>
      </c>
      <c r="C114" s="338" t="s">
        <v>198</v>
      </c>
      <c r="D114" s="339" t="s">
        <v>357</v>
      </c>
      <c r="E114" s="340" t="s">
        <v>511</v>
      </c>
      <c r="F114" s="340" t="s">
        <v>22</v>
      </c>
      <c r="G114" s="341">
        <v>8000</v>
      </c>
      <c r="H114" s="342" t="s">
        <v>518</v>
      </c>
      <c r="I114" s="365" t="s">
        <v>524</v>
      </c>
      <c r="J114" s="423" t="s">
        <v>529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</row>
    <row r="115" spans="1:204" s="146" customFormat="1" ht="23.25" customHeight="1">
      <c r="A115" s="346"/>
      <c r="B115" s="344"/>
      <c r="C115" s="344" t="s">
        <v>412</v>
      </c>
      <c r="D115" s="345" t="s">
        <v>357</v>
      </c>
      <c r="E115" s="346" t="s">
        <v>519</v>
      </c>
      <c r="F115" s="346"/>
      <c r="G115" s="347"/>
      <c r="H115" s="348"/>
      <c r="I115" s="349"/>
      <c r="J115" s="424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</row>
    <row r="116" spans="1:204" s="146" customFormat="1" ht="23.25" customHeight="1">
      <c r="A116" s="352"/>
      <c r="B116" s="350"/>
      <c r="C116" s="350" t="s">
        <v>413</v>
      </c>
      <c r="D116" s="351" t="s">
        <v>357</v>
      </c>
      <c r="E116" s="352"/>
      <c r="F116" s="352"/>
      <c r="G116" s="354"/>
      <c r="H116" s="358"/>
      <c r="I116" s="349"/>
      <c r="J116" s="425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7"/>
      <c r="GS116" s="117"/>
      <c r="GT116" s="117"/>
      <c r="GU116" s="117"/>
      <c r="GV116" s="117"/>
    </row>
    <row r="117" spans="1:204" s="146" customFormat="1" ht="40.5" customHeight="1">
      <c r="A117" s="355" t="s">
        <v>199</v>
      </c>
      <c r="B117" s="478" t="s">
        <v>414</v>
      </c>
      <c r="C117" s="338" t="s">
        <v>200</v>
      </c>
      <c r="D117" s="339" t="s">
        <v>354</v>
      </c>
      <c r="E117" s="340" t="s">
        <v>193</v>
      </c>
      <c r="F117" s="340" t="s">
        <v>12</v>
      </c>
      <c r="G117" s="341">
        <v>10000</v>
      </c>
      <c r="H117" s="348" t="s">
        <v>518</v>
      </c>
      <c r="I117" s="366" t="s">
        <v>525</v>
      </c>
      <c r="J117" s="423" t="s">
        <v>529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</row>
    <row r="118" spans="1:204" s="146" customFormat="1">
      <c r="A118" s="355"/>
      <c r="B118" s="479"/>
      <c r="C118" s="350" t="s">
        <v>231</v>
      </c>
      <c r="D118" s="351" t="s">
        <v>354</v>
      </c>
      <c r="E118" s="367" t="s">
        <v>517</v>
      </c>
      <c r="F118" s="368"/>
      <c r="G118" s="368"/>
      <c r="H118" s="348"/>
      <c r="I118" s="359"/>
      <c r="J118" s="425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</row>
    <row r="119" spans="1:204" s="311" customFormat="1">
      <c r="A119" s="310"/>
      <c r="B119" s="310"/>
      <c r="C119" s="310"/>
      <c r="D119" s="310"/>
      <c r="E119" s="129"/>
      <c r="F119" s="144" t="s">
        <v>98</v>
      </c>
      <c r="G119" s="131">
        <f>SUM(G91:G117)</f>
        <v>86000</v>
      </c>
      <c r="H119" s="309" t="s">
        <v>518</v>
      </c>
      <c r="I119"/>
      <c r="J119" s="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 s="310"/>
      <c r="BG119" s="310"/>
      <c r="BH119" s="310"/>
      <c r="BI119" s="310"/>
      <c r="BJ119" s="310"/>
      <c r="BK119" s="310"/>
      <c r="BL119" s="310"/>
      <c r="BM119" s="310"/>
      <c r="BN119" s="310"/>
      <c r="BO119" s="310"/>
      <c r="BP119" s="310"/>
      <c r="BQ119" s="310"/>
      <c r="BR119" s="310"/>
      <c r="BS119" s="310"/>
      <c r="BT119" s="310"/>
      <c r="BU119" s="310"/>
      <c r="BV119" s="310"/>
      <c r="BW119" s="310"/>
      <c r="BX119" s="310"/>
      <c r="BY119" s="310"/>
      <c r="BZ119" s="310"/>
      <c r="CA119" s="310"/>
      <c r="CB119" s="310"/>
      <c r="CC119" s="310"/>
      <c r="CD119" s="310"/>
      <c r="CE119" s="310"/>
      <c r="CF119" s="310"/>
      <c r="CG119" s="310"/>
      <c r="CH119" s="310"/>
      <c r="CI119" s="310"/>
      <c r="CJ119" s="310"/>
      <c r="CK119" s="310"/>
      <c r="CL119" s="310"/>
      <c r="CM119" s="310"/>
      <c r="CN119" s="310"/>
      <c r="CO119" s="310"/>
      <c r="CP119" s="310"/>
      <c r="CQ119" s="310"/>
      <c r="CR119" s="310"/>
      <c r="CS119" s="310"/>
      <c r="CT119" s="310"/>
      <c r="CU119" s="310"/>
      <c r="CV119" s="310"/>
      <c r="CW119" s="310"/>
      <c r="CX119" s="310"/>
      <c r="CY119" s="310"/>
      <c r="CZ119" s="310"/>
      <c r="DA119" s="310"/>
      <c r="DB119" s="310"/>
      <c r="DC119" s="310"/>
      <c r="DD119" s="310"/>
      <c r="DE119" s="310"/>
      <c r="DF119" s="310"/>
      <c r="DG119" s="310"/>
      <c r="DH119" s="310"/>
      <c r="DI119" s="310"/>
      <c r="DJ119" s="310"/>
      <c r="DK119" s="310"/>
      <c r="DL119" s="310"/>
      <c r="DM119" s="310"/>
      <c r="DN119" s="310"/>
      <c r="DO119" s="310"/>
      <c r="DP119" s="310"/>
      <c r="DQ119" s="310"/>
      <c r="DR119" s="310"/>
      <c r="DS119" s="310"/>
      <c r="DT119" s="310"/>
      <c r="DU119" s="310"/>
      <c r="DV119" s="310"/>
      <c r="DW119" s="310"/>
      <c r="DX119" s="310"/>
      <c r="DY119" s="310"/>
      <c r="DZ119" s="310"/>
      <c r="EA119" s="310"/>
      <c r="EB119" s="310"/>
      <c r="EC119" s="310"/>
      <c r="ED119" s="310"/>
      <c r="EE119" s="310"/>
      <c r="EF119" s="310"/>
      <c r="EG119" s="310"/>
      <c r="EH119" s="310"/>
      <c r="EI119" s="310"/>
      <c r="EJ119" s="310"/>
      <c r="EK119" s="310"/>
      <c r="EL119" s="310"/>
      <c r="EM119" s="310"/>
      <c r="EN119" s="310"/>
      <c r="EO119" s="310"/>
      <c r="EP119" s="310"/>
      <c r="EQ119" s="310"/>
      <c r="ER119" s="310"/>
      <c r="ES119" s="310"/>
      <c r="ET119" s="310"/>
      <c r="EU119" s="310"/>
      <c r="EV119" s="310"/>
      <c r="EW119" s="310"/>
      <c r="EX119" s="310"/>
      <c r="EY119" s="310"/>
      <c r="EZ119" s="310"/>
      <c r="FA119" s="310"/>
      <c r="FB119" s="310"/>
      <c r="FC119" s="310"/>
      <c r="FD119" s="310"/>
      <c r="FE119" s="310"/>
      <c r="FF119" s="310"/>
      <c r="FG119" s="310"/>
      <c r="FH119" s="310"/>
      <c r="FI119" s="310"/>
      <c r="FJ119" s="310"/>
      <c r="FK119" s="310"/>
      <c r="FL119" s="310"/>
      <c r="FM119" s="310"/>
      <c r="FN119" s="310"/>
      <c r="FO119" s="310"/>
      <c r="FP119" s="310"/>
      <c r="FQ119" s="310"/>
      <c r="FR119" s="310"/>
      <c r="FS119" s="310"/>
      <c r="FT119" s="310"/>
      <c r="FU119" s="310"/>
      <c r="FV119" s="310"/>
      <c r="FW119" s="310"/>
      <c r="FX119" s="310"/>
      <c r="FY119" s="310"/>
      <c r="FZ119" s="310"/>
      <c r="GA119" s="310"/>
      <c r="GB119" s="310"/>
      <c r="GC119" s="310"/>
      <c r="GD119" s="310"/>
      <c r="GE119" s="310"/>
      <c r="GF119" s="310"/>
      <c r="GG119" s="310"/>
      <c r="GH119" s="310"/>
      <c r="GI119" s="310"/>
      <c r="GJ119" s="310"/>
      <c r="GK119" s="310"/>
      <c r="GL119" s="310"/>
      <c r="GM119" s="310"/>
      <c r="GN119" s="310"/>
      <c r="GO119" s="310"/>
      <c r="GP119" s="310"/>
      <c r="GQ119" s="310"/>
      <c r="GR119" s="310"/>
      <c r="GS119" s="310"/>
      <c r="GT119" s="310"/>
      <c r="GU119" s="310"/>
      <c r="GV119" s="310"/>
    </row>
    <row r="120" spans="1:204">
      <c r="B120" s="312" t="s">
        <v>502</v>
      </c>
    </row>
    <row r="121" spans="1:204">
      <c r="B121" s="312" t="s">
        <v>503</v>
      </c>
    </row>
    <row r="122" spans="1:204">
      <c r="B122" s="312" t="s">
        <v>504</v>
      </c>
    </row>
    <row r="123" spans="1:204">
      <c r="B123" s="312" t="s">
        <v>505</v>
      </c>
    </row>
    <row r="126" spans="1:204">
      <c r="D126" s="304"/>
      <c r="E126" s="317"/>
    </row>
    <row r="127" spans="1:204">
      <c r="D127" s="304"/>
      <c r="E127" s="317"/>
    </row>
    <row r="128" spans="1:204">
      <c r="D128" s="304"/>
      <c r="E128" s="314"/>
    </row>
    <row r="129" spans="4:5">
      <c r="D129" s="304"/>
      <c r="E129" s="314"/>
    </row>
    <row r="130" spans="4:5">
      <c r="D130" s="304"/>
      <c r="E130" s="314"/>
    </row>
    <row r="131" spans="4:5">
      <c r="D131" s="304"/>
      <c r="E131" s="314"/>
    </row>
    <row r="132" spans="4:5">
      <c r="D132" s="304"/>
      <c r="E132" s="314"/>
    </row>
    <row r="133" spans="4:5">
      <c r="D133" s="304"/>
      <c r="E133" s="314"/>
    </row>
    <row r="134" spans="4:5">
      <c r="D134" s="304"/>
      <c r="E134" s="314"/>
    </row>
    <row r="135" spans="4:5">
      <c r="D135" s="304"/>
      <c r="E135" s="314"/>
    </row>
    <row r="136" spans="4:5">
      <c r="D136" s="304"/>
      <c r="E136" s="314"/>
    </row>
  </sheetData>
  <mergeCells count="40">
    <mergeCell ref="A96:A99"/>
    <mergeCell ref="B117:B118"/>
    <mergeCell ref="A2:J2"/>
    <mergeCell ref="C69:C70"/>
    <mergeCell ref="B67:B68"/>
    <mergeCell ref="A82:A84"/>
    <mergeCell ref="C67:C68"/>
    <mergeCell ref="A71:A73"/>
    <mergeCell ref="B71:B73"/>
    <mergeCell ref="A75:A79"/>
    <mergeCell ref="B4:B9"/>
    <mergeCell ref="B40:B41"/>
    <mergeCell ref="A85:A89"/>
    <mergeCell ref="B85:B89"/>
    <mergeCell ref="A80:A81"/>
    <mergeCell ref="B80:B81"/>
    <mergeCell ref="B10:B14"/>
    <mergeCell ref="A58:A66"/>
    <mergeCell ref="A91:A93"/>
    <mergeCell ref="B91:B93"/>
    <mergeCell ref="A19:A23"/>
    <mergeCell ref="B19:B23"/>
    <mergeCell ref="A69:A70"/>
    <mergeCell ref="B33:B39"/>
    <mergeCell ref="A48:A53"/>
    <mergeCell ref="A55:A56"/>
    <mergeCell ref="B69:B70"/>
    <mergeCell ref="A67:A68"/>
    <mergeCell ref="B24:B32"/>
    <mergeCell ref="B55:B56"/>
    <mergeCell ref="B75:B79"/>
    <mergeCell ref="B82:B84"/>
    <mergeCell ref="B94:B95"/>
    <mergeCell ref="B108:B109"/>
    <mergeCell ref="B106:B107"/>
    <mergeCell ref="B110:B111"/>
    <mergeCell ref="B104:B105"/>
    <mergeCell ref="B102:B103"/>
    <mergeCell ref="B100:B101"/>
    <mergeCell ref="B96:B99"/>
  </mergeCells>
  <phoneticPr fontId="2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landscape" r:id="rId1"/>
  <headerFooter alignWithMargins="0">
    <oddHeader>&amp;C&amp;P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0B0371"/>
  </sheetPr>
  <dimension ref="A1:L125"/>
  <sheetViews>
    <sheetView topLeftCell="C1" workbookViewId="0">
      <pane ySplit="1" topLeftCell="A80" activePane="bottomLeft" state="frozen"/>
      <selection activeCell="C1" sqref="C1"/>
      <selection pane="bottomLeft" activeCell="I95" sqref="I95"/>
    </sheetView>
  </sheetViews>
  <sheetFormatPr defaultRowHeight="20.25"/>
  <cols>
    <col min="1" max="1" width="6.140625" style="2" hidden="1" customWidth="1"/>
    <col min="2" max="2" width="39.85546875" style="5" hidden="1" customWidth="1"/>
    <col min="3" max="3" width="11.85546875" style="5" customWidth="1"/>
    <col min="4" max="4" width="41.140625" style="5" customWidth="1"/>
    <col min="5" max="5" width="27.28515625" style="87" customWidth="1"/>
    <col min="6" max="6" width="20.7109375" style="87" hidden="1" customWidth="1"/>
    <col min="7" max="7" width="14" style="2" hidden="1" customWidth="1"/>
    <col min="8" max="8" width="29.85546875" style="2" hidden="1" customWidth="1"/>
    <col min="9" max="9" width="19.7109375" style="2" customWidth="1"/>
    <col min="10" max="10" width="15" style="148" customWidth="1"/>
    <col min="11" max="11" width="14.85546875" style="5" hidden="1" customWidth="1"/>
    <col min="12" max="12" width="9.7109375" style="5" customWidth="1"/>
    <col min="13" max="16384" width="9.140625" style="5"/>
  </cols>
  <sheetData>
    <row r="1" spans="1:12" s="469" customFormat="1" ht="36">
      <c r="A1" s="570" t="s">
        <v>2</v>
      </c>
      <c r="B1" s="571" t="s">
        <v>4</v>
      </c>
      <c r="C1" s="572" t="s">
        <v>40</v>
      </c>
      <c r="D1" s="573" t="s">
        <v>0</v>
      </c>
      <c r="E1" s="573" t="s">
        <v>1</v>
      </c>
      <c r="F1" s="573" t="s">
        <v>342</v>
      </c>
      <c r="G1" s="573" t="s">
        <v>5</v>
      </c>
      <c r="H1" s="572" t="s">
        <v>507</v>
      </c>
      <c r="I1" s="572" t="s">
        <v>537</v>
      </c>
      <c r="J1" s="574" t="s">
        <v>526</v>
      </c>
      <c r="K1" s="575" t="s">
        <v>523</v>
      </c>
      <c r="L1" s="576" t="s">
        <v>530</v>
      </c>
    </row>
    <row r="2" spans="1:12">
      <c r="A2" s="3">
        <v>1</v>
      </c>
      <c r="B2" s="4" t="s">
        <v>8</v>
      </c>
      <c r="C2" s="3" t="s">
        <v>39</v>
      </c>
      <c r="D2" s="526" t="s">
        <v>13</v>
      </c>
      <c r="E2" s="101" t="s">
        <v>7</v>
      </c>
      <c r="F2" s="81" t="s">
        <v>377</v>
      </c>
      <c r="G2" s="3" t="s">
        <v>6</v>
      </c>
      <c r="H2" s="3" t="s">
        <v>11</v>
      </c>
      <c r="I2" s="3"/>
      <c r="J2" s="157">
        <v>10000</v>
      </c>
      <c r="K2" s="325" t="s">
        <v>524</v>
      </c>
      <c r="L2" s="326" t="s">
        <v>528</v>
      </c>
    </row>
    <row r="3" spans="1:12" ht="21">
      <c r="A3" s="6">
        <v>2</v>
      </c>
      <c r="B3" s="7" t="s">
        <v>3</v>
      </c>
      <c r="C3" s="7"/>
      <c r="D3" s="527"/>
      <c r="E3" s="102" t="s">
        <v>19</v>
      </c>
      <c r="F3" s="84"/>
      <c r="G3" s="6"/>
      <c r="H3" s="6"/>
      <c r="I3" s="11" t="s">
        <v>12</v>
      </c>
      <c r="J3" s="159"/>
      <c r="K3" s="7"/>
      <c r="L3" s="7"/>
    </row>
    <row r="4" spans="1:12">
      <c r="A4" s="9">
        <v>3</v>
      </c>
      <c r="B4" s="10" t="s">
        <v>9</v>
      </c>
      <c r="C4" s="10"/>
      <c r="D4" s="528"/>
      <c r="E4" s="103" t="s">
        <v>34</v>
      </c>
      <c r="F4" s="85"/>
      <c r="G4" s="9"/>
      <c r="H4" s="9"/>
      <c r="I4" s="9"/>
      <c r="J4" s="158"/>
      <c r="K4" s="10"/>
      <c r="L4" s="7"/>
    </row>
    <row r="5" spans="1:12" ht="21">
      <c r="A5" s="6"/>
      <c r="B5" s="7"/>
      <c r="C5" s="402"/>
      <c r="D5" s="403" t="s">
        <v>520</v>
      </c>
      <c r="E5" s="404"/>
      <c r="F5" s="404"/>
      <c r="G5" s="404"/>
      <c r="H5" s="404"/>
      <c r="I5" s="536" t="s">
        <v>522</v>
      </c>
      <c r="J5" s="537"/>
      <c r="K5" s="4"/>
      <c r="L5" s="7"/>
    </row>
    <row r="6" spans="1:12" ht="42">
      <c r="A6" s="6"/>
      <c r="B6" s="7"/>
      <c r="C6" s="402"/>
      <c r="D6" s="403" t="s">
        <v>521</v>
      </c>
      <c r="E6" s="404"/>
      <c r="F6" s="404"/>
      <c r="G6" s="404"/>
      <c r="H6" s="404"/>
      <c r="I6" s="538"/>
      <c r="J6" s="539"/>
      <c r="K6" s="10"/>
      <c r="L6" s="7"/>
    </row>
    <row r="7" spans="1:12" ht="21">
      <c r="A7" s="3">
        <v>4</v>
      </c>
      <c r="B7" s="333" t="s">
        <v>14</v>
      </c>
      <c r="C7" s="373" t="s">
        <v>20</v>
      </c>
      <c r="D7" s="529" t="s">
        <v>17</v>
      </c>
      <c r="E7" s="374" t="s">
        <v>18</v>
      </c>
      <c r="F7" s="375" t="s">
        <v>35</v>
      </c>
      <c r="G7" s="373" t="s">
        <v>21</v>
      </c>
      <c r="H7" s="373" t="s">
        <v>11</v>
      </c>
      <c r="I7" s="376" t="s">
        <v>12</v>
      </c>
      <c r="J7" s="377">
        <v>10000</v>
      </c>
      <c r="K7" s="357" t="s">
        <v>524</v>
      </c>
      <c r="L7" s="7" t="s">
        <v>528</v>
      </c>
    </row>
    <row r="8" spans="1:12">
      <c r="A8" s="6">
        <v>5</v>
      </c>
      <c r="B8" s="331" t="s">
        <v>15</v>
      </c>
      <c r="C8" s="378"/>
      <c r="D8" s="530"/>
      <c r="E8" s="379"/>
      <c r="F8" s="380"/>
      <c r="G8" s="381" t="s">
        <v>341</v>
      </c>
      <c r="H8" s="381"/>
      <c r="I8" s="381"/>
      <c r="J8" s="382"/>
      <c r="K8" s="378"/>
      <c r="L8" s="7"/>
    </row>
    <row r="9" spans="1:12">
      <c r="A9" s="9">
        <v>6</v>
      </c>
      <c r="B9" s="332" t="s">
        <v>16</v>
      </c>
      <c r="C9" s="383"/>
      <c r="D9" s="531"/>
      <c r="E9" s="384"/>
      <c r="F9" s="385"/>
      <c r="G9" s="386"/>
      <c r="H9" s="386"/>
      <c r="I9" s="386"/>
      <c r="J9" s="387"/>
      <c r="K9" s="378"/>
      <c r="L9" s="7"/>
    </row>
    <row r="10" spans="1:12" ht="25.5" customHeight="1">
      <c r="A10" s="12">
        <v>7</v>
      </c>
      <c r="B10" s="334" t="s">
        <v>23</v>
      </c>
      <c r="C10" s="381" t="s">
        <v>41</v>
      </c>
      <c r="D10" s="480" t="s">
        <v>25</v>
      </c>
      <c r="E10" s="374" t="s">
        <v>344</v>
      </c>
      <c r="F10" s="375" t="s">
        <v>343</v>
      </c>
      <c r="G10" s="373" t="s">
        <v>27</v>
      </c>
      <c r="H10" s="373" t="s">
        <v>11</v>
      </c>
      <c r="I10" s="376" t="s">
        <v>12</v>
      </c>
      <c r="J10" s="382">
        <v>10000</v>
      </c>
      <c r="K10" s="357" t="s">
        <v>524</v>
      </c>
      <c r="L10" s="7" t="s">
        <v>528</v>
      </c>
    </row>
    <row r="11" spans="1:12">
      <c r="A11" s="14">
        <v>8</v>
      </c>
      <c r="B11" s="335" t="s">
        <v>24</v>
      </c>
      <c r="C11" s="388"/>
      <c r="D11" s="532"/>
      <c r="E11" s="389" t="s">
        <v>16</v>
      </c>
      <c r="F11" s="380" t="s">
        <v>343</v>
      </c>
      <c r="G11" s="381" t="s">
        <v>28</v>
      </c>
      <c r="H11" s="381"/>
      <c r="I11" s="381"/>
      <c r="J11" s="382"/>
      <c r="K11" s="378"/>
      <c r="L11" s="7"/>
    </row>
    <row r="12" spans="1:12">
      <c r="A12" s="16">
        <v>9</v>
      </c>
      <c r="B12" s="336" t="s">
        <v>29</v>
      </c>
      <c r="C12" s="367"/>
      <c r="D12" s="481"/>
      <c r="E12" s="384"/>
      <c r="F12" s="385"/>
      <c r="G12" s="386"/>
      <c r="H12" s="386"/>
      <c r="I12" s="386"/>
      <c r="J12" s="387"/>
      <c r="K12" s="378"/>
      <c r="L12" s="7"/>
    </row>
    <row r="13" spans="1:12" s="21" customFormat="1" ht="21">
      <c r="A13" s="18">
        <v>10</v>
      </c>
      <c r="B13" s="333" t="s">
        <v>30</v>
      </c>
      <c r="C13" s="381" t="s">
        <v>42</v>
      </c>
      <c r="D13" s="533" t="s">
        <v>33</v>
      </c>
      <c r="E13" s="374" t="s">
        <v>345</v>
      </c>
      <c r="F13" s="380" t="s">
        <v>343</v>
      </c>
      <c r="G13" s="373" t="s">
        <v>37</v>
      </c>
      <c r="H13" s="373" t="s">
        <v>11</v>
      </c>
      <c r="I13" s="376" t="s">
        <v>22</v>
      </c>
      <c r="J13" s="390">
        <v>8000</v>
      </c>
      <c r="K13" s="357" t="s">
        <v>524</v>
      </c>
      <c r="L13" s="22" t="s">
        <v>528</v>
      </c>
    </row>
    <row r="14" spans="1:12" s="21" customFormat="1">
      <c r="A14" s="20">
        <v>11</v>
      </c>
      <c r="B14" s="331" t="s">
        <v>31</v>
      </c>
      <c r="C14" s="419"/>
      <c r="D14" s="534"/>
      <c r="E14" s="389" t="s">
        <v>346</v>
      </c>
      <c r="F14" s="380" t="s">
        <v>343</v>
      </c>
      <c r="G14" s="381" t="s">
        <v>38</v>
      </c>
      <c r="H14" s="381"/>
      <c r="I14" s="381"/>
      <c r="J14" s="382"/>
      <c r="K14" s="378"/>
      <c r="L14" s="22"/>
    </row>
    <row r="15" spans="1:12" s="21" customFormat="1">
      <c r="A15" s="23">
        <v>12</v>
      </c>
      <c r="B15" s="332" t="s">
        <v>32</v>
      </c>
      <c r="C15" s="383"/>
      <c r="D15" s="535"/>
      <c r="E15" s="384"/>
      <c r="F15" s="385"/>
      <c r="G15" s="386"/>
      <c r="H15" s="386"/>
      <c r="I15" s="386"/>
      <c r="J15" s="387"/>
      <c r="K15" s="378"/>
      <c r="L15" s="22"/>
    </row>
    <row r="16" spans="1:12" ht="21">
      <c r="A16" s="3">
        <v>13</v>
      </c>
      <c r="B16" s="333" t="s">
        <v>44</v>
      </c>
      <c r="C16" s="392" t="s">
        <v>43</v>
      </c>
      <c r="D16" s="529" t="s">
        <v>45</v>
      </c>
      <c r="E16" s="393" t="s">
        <v>46</v>
      </c>
      <c r="F16" s="380" t="s">
        <v>343</v>
      </c>
      <c r="G16" s="392" t="s">
        <v>47</v>
      </c>
      <c r="H16" s="392" t="s">
        <v>11</v>
      </c>
      <c r="I16" s="394" t="s">
        <v>12</v>
      </c>
      <c r="J16" s="377">
        <v>10000</v>
      </c>
      <c r="K16" s="357" t="s">
        <v>524</v>
      </c>
      <c r="L16" s="7" t="s">
        <v>528</v>
      </c>
    </row>
    <row r="17" spans="1:12">
      <c r="A17" s="25">
        <v>14</v>
      </c>
      <c r="B17" s="331" t="s">
        <v>3</v>
      </c>
      <c r="C17" s="395"/>
      <c r="D17" s="530"/>
      <c r="E17" s="379" t="s">
        <v>137</v>
      </c>
      <c r="F17" s="380" t="s">
        <v>343</v>
      </c>
      <c r="G17" s="396" t="s">
        <v>48</v>
      </c>
      <c r="H17" s="396" t="s">
        <v>50</v>
      </c>
      <c r="I17" s="396"/>
      <c r="J17" s="397"/>
      <c r="K17" s="378"/>
      <c r="L17" s="7"/>
    </row>
    <row r="18" spans="1:12">
      <c r="A18" s="6"/>
      <c r="B18" s="332"/>
      <c r="C18" s="383"/>
      <c r="D18" s="383"/>
      <c r="E18" s="384"/>
      <c r="F18" s="385"/>
      <c r="G18" s="386"/>
      <c r="H18" s="386"/>
      <c r="I18" s="386"/>
      <c r="J18" s="387"/>
      <c r="K18" s="383"/>
      <c r="L18" s="10"/>
    </row>
    <row r="19" spans="1:12" ht="21">
      <c r="A19" s="6"/>
      <c r="B19" s="337"/>
      <c r="C19" s="398"/>
      <c r="D19" s="398"/>
      <c r="E19" s="379"/>
      <c r="F19" s="379"/>
      <c r="G19" s="399"/>
      <c r="H19" s="399"/>
      <c r="I19" s="400" t="s">
        <v>168</v>
      </c>
      <c r="J19" s="401">
        <f>SUM(J7:J16)</f>
        <v>38000</v>
      </c>
      <c r="K19" s="391"/>
    </row>
    <row r="20" spans="1:12" ht="18" hidden="1" customHeight="1">
      <c r="A20" s="3">
        <v>1</v>
      </c>
      <c r="B20" s="524" t="s">
        <v>89</v>
      </c>
      <c r="C20" s="525"/>
      <c r="D20" s="525"/>
      <c r="E20" s="525"/>
      <c r="F20" s="525"/>
      <c r="G20" s="525"/>
      <c r="H20" s="525"/>
      <c r="I20" s="525"/>
      <c r="J20" s="525"/>
    </row>
    <row r="21" spans="1:12" ht="18" hidden="1" customHeight="1">
      <c r="A21" s="6">
        <v>2</v>
      </c>
      <c r="B21" s="510" t="s">
        <v>90</v>
      </c>
      <c r="C21" s="511"/>
      <c r="D21" s="511"/>
      <c r="E21" s="511"/>
      <c r="F21" s="511"/>
      <c r="G21" s="511"/>
      <c r="H21" s="511"/>
      <c r="I21" s="511"/>
      <c r="J21" s="511"/>
    </row>
    <row r="22" spans="1:12" s="581" customFormat="1" ht="60.75" hidden="1" customHeight="1">
      <c r="A22" s="577">
        <v>3</v>
      </c>
      <c r="B22" s="578"/>
      <c r="C22" s="572" t="s">
        <v>40</v>
      </c>
      <c r="D22" s="573" t="s">
        <v>0</v>
      </c>
      <c r="E22" s="579" t="s">
        <v>1</v>
      </c>
      <c r="F22" s="573" t="s">
        <v>384</v>
      </c>
      <c r="G22" s="573" t="s">
        <v>5</v>
      </c>
      <c r="H22" s="573" t="s">
        <v>10</v>
      </c>
      <c r="I22" s="572" t="s">
        <v>87</v>
      </c>
      <c r="J22" s="580" t="s">
        <v>169</v>
      </c>
      <c r="K22" s="575" t="s">
        <v>523</v>
      </c>
      <c r="L22" s="576" t="s">
        <v>530</v>
      </c>
    </row>
    <row r="23" spans="1:12" s="45" customFormat="1" ht="20.25" customHeight="1">
      <c r="A23" s="12">
        <v>4</v>
      </c>
      <c r="B23" s="13" t="s">
        <v>9</v>
      </c>
      <c r="C23" s="12" t="s">
        <v>49</v>
      </c>
      <c r="D23" s="514" t="s">
        <v>501</v>
      </c>
      <c r="E23" s="107" t="s">
        <v>349</v>
      </c>
      <c r="F23" s="90" t="s">
        <v>348</v>
      </c>
      <c r="G23" s="12" t="s">
        <v>55</v>
      </c>
      <c r="H23" s="12" t="s">
        <v>91</v>
      </c>
      <c r="I23" s="27" t="s">
        <v>22</v>
      </c>
      <c r="J23" s="139">
        <v>8000</v>
      </c>
      <c r="K23" s="15" t="s">
        <v>524</v>
      </c>
      <c r="L23" s="13" t="s">
        <v>528</v>
      </c>
    </row>
    <row r="24" spans="1:12">
      <c r="A24" s="6">
        <v>5</v>
      </c>
      <c r="B24" s="7" t="s">
        <v>53</v>
      </c>
      <c r="C24" s="7"/>
      <c r="D24" s="515"/>
      <c r="E24" s="97" t="s">
        <v>347</v>
      </c>
      <c r="F24" s="88" t="s">
        <v>343</v>
      </c>
      <c r="G24" s="6" t="s">
        <v>54</v>
      </c>
      <c r="H24" s="29">
        <v>40878</v>
      </c>
      <c r="I24" s="29"/>
      <c r="J24" s="159"/>
      <c r="K24" s="7"/>
      <c r="L24" s="7"/>
    </row>
    <row r="25" spans="1:12" ht="21" customHeight="1">
      <c r="A25" s="3">
        <v>7</v>
      </c>
      <c r="B25" s="48" t="s">
        <v>23</v>
      </c>
      <c r="C25" s="12" t="s">
        <v>51</v>
      </c>
      <c r="D25" s="516" t="s">
        <v>95</v>
      </c>
      <c r="E25" s="107" t="s">
        <v>349</v>
      </c>
      <c r="F25" s="90" t="s">
        <v>348</v>
      </c>
      <c r="G25" s="53" t="s">
        <v>21</v>
      </c>
      <c r="H25" s="53"/>
      <c r="I25" s="27" t="s">
        <v>22</v>
      </c>
      <c r="J25" s="156">
        <v>8000</v>
      </c>
      <c r="K25" s="4" t="s">
        <v>524</v>
      </c>
      <c r="L25" s="7" t="s">
        <v>528</v>
      </c>
    </row>
    <row r="26" spans="1:12">
      <c r="A26" s="6">
        <v>8</v>
      </c>
      <c r="B26" s="49" t="s">
        <v>24</v>
      </c>
      <c r="C26" s="7"/>
      <c r="D26" s="517"/>
      <c r="E26" s="97" t="s">
        <v>16</v>
      </c>
      <c r="F26" s="88" t="s">
        <v>343</v>
      </c>
      <c r="G26" s="51" t="s">
        <v>93</v>
      </c>
      <c r="H26" s="29" t="s">
        <v>91</v>
      </c>
      <c r="I26" s="54"/>
      <c r="J26" s="159"/>
      <c r="K26" s="7"/>
      <c r="L26" s="7"/>
    </row>
    <row r="27" spans="1:12">
      <c r="A27" s="9">
        <v>9</v>
      </c>
      <c r="B27" s="52" t="s">
        <v>52</v>
      </c>
      <c r="C27" s="49"/>
      <c r="D27" s="50"/>
      <c r="E27" s="108"/>
      <c r="F27" s="112"/>
      <c r="G27" s="30" t="s">
        <v>162</v>
      </c>
      <c r="H27" s="173">
        <v>41257</v>
      </c>
      <c r="I27" s="54"/>
      <c r="J27" s="158"/>
      <c r="K27" s="10"/>
      <c r="L27" s="7"/>
    </row>
    <row r="28" spans="1:12" ht="21">
      <c r="A28" s="3">
        <v>10</v>
      </c>
      <c r="B28" s="4" t="s">
        <v>3</v>
      </c>
      <c r="C28" s="3" t="s">
        <v>58</v>
      </c>
      <c r="D28" s="489" t="s">
        <v>57</v>
      </c>
      <c r="E28" s="96" t="s">
        <v>26</v>
      </c>
      <c r="F28" s="88" t="s">
        <v>343</v>
      </c>
      <c r="G28" s="3" t="s">
        <v>68</v>
      </c>
      <c r="H28" s="3" t="s">
        <v>92</v>
      </c>
      <c r="I28" s="8" t="s">
        <v>22</v>
      </c>
      <c r="J28" s="156">
        <v>8000</v>
      </c>
      <c r="K28" s="7" t="s">
        <v>524</v>
      </c>
      <c r="L28" s="7" t="s">
        <v>528</v>
      </c>
    </row>
    <row r="29" spans="1:12">
      <c r="A29" s="6">
        <v>11</v>
      </c>
      <c r="B29" s="7" t="s">
        <v>74</v>
      </c>
      <c r="C29" s="7"/>
      <c r="D29" s="518"/>
      <c r="E29" s="97" t="s">
        <v>16</v>
      </c>
      <c r="F29" s="88" t="s">
        <v>343</v>
      </c>
      <c r="G29" s="6" t="s">
        <v>387</v>
      </c>
      <c r="H29" s="30" t="s">
        <v>94</v>
      </c>
      <c r="I29" s="6"/>
      <c r="J29" s="159"/>
      <c r="K29" s="7"/>
      <c r="L29" s="7"/>
    </row>
    <row r="30" spans="1:12" ht="21" customHeight="1">
      <c r="A30" s="9">
        <v>12</v>
      </c>
      <c r="B30" s="31" t="s">
        <v>29</v>
      </c>
      <c r="C30" s="10"/>
      <c r="D30" s="519"/>
      <c r="E30" s="109"/>
      <c r="F30" s="91"/>
      <c r="G30" s="9"/>
      <c r="H30" s="174" t="s">
        <v>91</v>
      </c>
      <c r="I30" s="9"/>
      <c r="J30" s="158"/>
      <c r="K30" s="7"/>
      <c r="L30" s="7"/>
    </row>
    <row r="31" spans="1:12" ht="21">
      <c r="A31" s="3">
        <v>13</v>
      </c>
      <c r="B31" s="4" t="s">
        <v>3</v>
      </c>
      <c r="C31" s="3" t="s">
        <v>59</v>
      </c>
      <c r="D31" s="35" t="s">
        <v>61</v>
      </c>
      <c r="E31" s="96" t="s">
        <v>62</v>
      </c>
      <c r="F31" s="88" t="s">
        <v>343</v>
      </c>
      <c r="G31" s="3" t="s">
        <v>21</v>
      </c>
      <c r="H31" s="3" t="s">
        <v>146</v>
      </c>
      <c r="I31" s="8" t="s">
        <v>22</v>
      </c>
      <c r="J31" s="156">
        <v>8000</v>
      </c>
      <c r="K31" s="4" t="s">
        <v>524</v>
      </c>
      <c r="L31" s="7" t="s">
        <v>528</v>
      </c>
    </row>
    <row r="32" spans="1:12">
      <c r="A32" s="6">
        <v>14</v>
      </c>
      <c r="B32" s="7" t="s">
        <v>82</v>
      </c>
      <c r="C32" s="7"/>
      <c r="D32" s="28"/>
      <c r="E32" s="87" t="s">
        <v>350</v>
      </c>
      <c r="F32" s="88" t="s">
        <v>351</v>
      </c>
      <c r="G32" s="6" t="s">
        <v>69</v>
      </c>
      <c r="H32" s="6" t="s">
        <v>91</v>
      </c>
      <c r="I32" s="6"/>
      <c r="J32" s="159"/>
      <c r="K32" s="7"/>
      <c r="L32" s="7"/>
    </row>
    <row r="33" spans="1:12">
      <c r="A33" s="9">
        <v>15</v>
      </c>
      <c r="B33" s="10" t="s">
        <v>85</v>
      </c>
      <c r="C33" s="32"/>
      <c r="D33" s="33"/>
      <c r="E33" s="95"/>
      <c r="F33" s="92"/>
      <c r="G33" s="30"/>
      <c r="H33" s="34" t="s">
        <v>166</v>
      </c>
      <c r="I33" s="34"/>
      <c r="J33" s="159"/>
      <c r="K33" s="10"/>
      <c r="L33" s="7"/>
    </row>
    <row r="34" spans="1:12" ht="21">
      <c r="A34" s="3">
        <v>16</v>
      </c>
      <c r="B34" s="4" t="s">
        <v>3</v>
      </c>
      <c r="C34" s="3" t="s">
        <v>64</v>
      </c>
      <c r="D34" s="35" t="s">
        <v>65</v>
      </c>
      <c r="E34" s="96" t="s">
        <v>352</v>
      </c>
      <c r="F34" s="86" t="s">
        <v>354</v>
      </c>
      <c r="G34" s="3" t="s">
        <v>27</v>
      </c>
      <c r="H34" s="3" t="s">
        <v>91</v>
      </c>
      <c r="I34" s="8" t="s">
        <v>22</v>
      </c>
      <c r="J34" s="164">
        <v>8000</v>
      </c>
      <c r="K34" s="405" t="s">
        <v>525</v>
      </c>
      <c r="L34" s="7" t="s">
        <v>528</v>
      </c>
    </row>
    <row r="35" spans="1:12" ht="21">
      <c r="A35" s="6">
        <v>17</v>
      </c>
      <c r="B35" s="7" t="s">
        <v>15</v>
      </c>
      <c r="C35" s="7"/>
      <c r="D35" s="28"/>
      <c r="E35" s="97" t="s">
        <v>353</v>
      </c>
      <c r="F35" s="88" t="s">
        <v>354</v>
      </c>
      <c r="G35" s="6" t="s">
        <v>70</v>
      </c>
      <c r="H35" s="36" t="s">
        <v>165</v>
      </c>
      <c r="I35" s="36"/>
      <c r="J35" s="159"/>
      <c r="K35" s="7"/>
      <c r="L35" s="7"/>
    </row>
    <row r="36" spans="1:12">
      <c r="A36" s="9">
        <v>18</v>
      </c>
      <c r="B36" s="10" t="s">
        <v>63</v>
      </c>
      <c r="C36" s="7"/>
      <c r="D36" s="28"/>
      <c r="E36" s="97" t="s">
        <v>355</v>
      </c>
      <c r="F36" s="88" t="s">
        <v>36</v>
      </c>
      <c r="G36" s="6"/>
      <c r="H36" s="6"/>
      <c r="I36" s="6"/>
      <c r="J36" s="158"/>
      <c r="K36" s="7"/>
      <c r="L36" s="7"/>
    </row>
    <row r="37" spans="1:12" ht="21">
      <c r="A37" s="3">
        <v>19</v>
      </c>
      <c r="B37" s="4" t="s">
        <v>83</v>
      </c>
      <c r="C37" s="3" t="s">
        <v>66</v>
      </c>
      <c r="D37" s="35" t="s">
        <v>67</v>
      </c>
      <c r="E37" s="96" t="s">
        <v>356</v>
      </c>
      <c r="F37" s="86" t="s">
        <v>357</v>
      </c>
      <c r="G37" s="3" t="s">
        <v>21</v>
      </c>
      <c r="H37" s="12" t="s">
        <v>91</v>
      </c>
      <c r="I37" s="8" t="s">
        <v>22</v>
      </c>
      <c r="J37" s="156">
        <v>8000</v>
      </c>
      <c r="K37" s="4" t="s">
        <v>524</v>
      </c>
      <c r="L37" s="7" t="s">
        <v>528</v>
      </c>
    </row>
    <row r="38" spans="1:12">
      <c r="A38" s="6">
        <v>20</v>
      </c>
      <c r="B38" s="7" t="s">
        <v>44</v>
      </c>
      <c r="C38" s="7"/>
      <c r="D38" s="28"/>
      <c r="E38" s="97" t="s">
        <v>358</v>
      </c>
      <c r="F38" s="88" t="s">
        <v>357</v>
      </c>
      <c r="G38" s="6" t="s">
        <v>71</v>
      </c>
      <c r="H38" s="29">
        <v>40877</v>
      </c>
      <c r="I38" s="29"/>
      <c r="J38" s="159"/>
      <c r="K38" s="7"/>
      <c r="L38" s="7"/>
    </row>
    <row r="39" spans="1:12">
      <c r="A39" s="9">
        <v>21</v>
      </c>
      <c r="B39" s="10" t="s">
        <v>86</v>
      </c>
      <c r="C39" s="7"/>
      <c r="D39" s="28"/>
      <c r="E39" s="97" t="s">
        <v>359</v>
      </c>
      <c r="F39" s="88" t="s">
        <v>357</v>
      </c>
      <c r="G39" s="30"/>
      <c r="H39" s="29"/>
      <c r="I39" s="29"/>
      <c r="J39" s="159"/>
      <c r="K39" s="7"/>
      <c r="L39" s="7"/>
    </row>
    <row r="40" spans="1:12">
      <c r="A40" s="6"/>
      <c r="B40" s="7"/>
      <c r="C40" s="7"/>
      <c r="D40" s="28"/>
      <c r="E40" s="97" t="s">
        <v>347</v>
      </c>
      <c r="F40" s="88" t="s">
        <v>343</v>
      </c>
      <c r="G40" s="30"/>
      <c r="H40" s="29"/>
      <c r="I40" s="29"/>
      <c r="J40" s="159"/>
      <c r="K40" s="10"/>
      <c r="L40" s="7"/>
    </row>
    <row r="41" spans="1:12" ht="21">
      <c r="A41" s="3">
        <v>22</v>
      </c>
      <c r="B41" s="4" t="s">
        <v>9</v>
      </c>
      <c r="C41" s="3" t="s">
        <v>72</v>
      </c>
      <c r="D41" s="514" t="s">
        <v>78</v>
      </c>
      <c r="E41" s="96" t="s">
        <v>152</v>
      </c>
      <c r="F41" s="86" t="s">
        <v>361</v>
      </c>
      <c r="G41" s="3" t="s">
        <v>21</v>
      </c>
      <c r="H41" s="3" t="s">
        <v>91</v>
      </c>
      <c r="I41" s="8" t="s">
        <v>22</v>
      </c>
      <c r="J41" s="164">
        <v>8000</v>
      </c>
      <c r="K41" s="405" t="s">
        <v>525</v>
      </c>
      <c r="L41" s="7" t="s">
        <v>528</v>
      </c>
    </row>
    <row r="42" spans="1:12" ht="21">
      <c r="A42" s="6">
        <v>23</v>
      </c>
      <c r="B42" s="7" t="s">
        <v>60</v>
      </c>
      <c r="C42" s="7"/>
      <c r="D42" s="515"/>
      <c r="E42" s="97" t="s">
        <v>360</v>
      </c>
      <c r="F42" s="88" t="s">
        <v>361</v>
      </c>
      <c r="G42" s="6" t="s">
        <v>73</v>
      </c>
      <c r="H42" s="36" t="s">
        <v>163</v>
      </c>
      <c r="I42" s="36"/>
      <c r="J42" s="159"/>
      <c r="K42" s="7"/>
      <c r="L42" s="7"/>
    </row>
    <row r="43" spans="1:12" ht="9.75" customHeight="1">
      <c r="B43" s="10" t="s">
        <v>75</v>
      </c>
      <c r="C43" s="7"/>
      <c r="D43" s="520"/>
      <c r="E43" s="97"/>
      <c r="F43" s="88"/>
      <c r="G43" s="6"/>
      <c r="H43" s="6"/>
      <c r="I43" s="6"/>
      <c r="J43" s="158"/>
      <c r="K43" s="7"/>
      <c r="L43" s="7"/>
    </row>
    <row r="44" spans="1:12" s="45" customFormat="1" ht="21">
      <c r="A44" s="46"/>
      <c r="B44" s="13" t="s">
        <v>84</v>
      </c>
      <c r="C44" s="12" t="s">
        <v>76</v>
      </c>
      <c r="D44" s="269" t="s">
        <v>77</v>
      </c>
      <c r="E44" s="107" t="s">
        <v>79</v>
      </c>
      <c r="F44" s="86" t="s">
        <v>150</v>
      </c>
      <c r="G44" s="12" t="s">
        <v>21</v>
      </c>
      <c r="H44" s="12" t="s">
        <v>91</v>
      </c>
      <c r="I44" s="27" t="s">
        <v>22</v>
      </c>
      <c r="J44" s="156">
        <v>8000</v>
      </c>
      <c r="K44" s="4" t="s">
        <v>524</v>
      </c>
      <c r="L44" s="15" t="s">
        <v>529</v>
      </c>
    </row>
    <row r="45" spans="1:12" ht="21">
      <c r="B45" s="7" t="s">
        <v>44</v>
      </c>
      <c r="C45" s="7"/>
      <c r="D45" s="28"/>
      <c r="E45" s="5"/>
      <c r="F45" s="88"/>
      <c r="G45" s="6" t="s">
        <v>73</v>
      </c>
      <c r="H45" s="36" t="s">
        <v>164</v>
      </c>
      <c r="I45" s="36"/>
      <c r="J45" s="159"/>
      <c r="K45" s="7"/>
      <c r="L45" s="7"/>
    </row>
    <row r="46" spans="1:12" ht="11.25" customHeight="1">
      <c r="B46" s="10" t="s">
        <v>75</v>
      </c>
      <c r="C46" s="7"/>
      <c r="D46" s="28"/>
      <c r="E46" s="97"/>
      <c r="F46" s="88"/>
      <c r="G46" s="6"/>
      <c r="H46" s="6"/>
      <c r="I46" s="6"/>
      <c r="J46" s="159"/>
      <c r="K46" s="10"/>
      <c r="L46" s="7"/>
    </row>
    <row r="47" spans="1:12" ht="21">
      <c r="B47" s="4" t="s">
        <v>96</v>
      </c>
      <c r="C47" s="3" t="s">
        <v>80</v>
      </c>
      <c r="D47" s="35" t="s">
        <v>81</v>
      </c>
      <c r="E47" s="96" t="s">
        <v>362</v>
      </c>
      <c r="F47" s="86" t="s">
        <v>127</v>
      </c>
      <c r="G47" s="3" t="s">
        <v>37</v>
      </c>
      <c r="H47" s="3" t="s">
        <v>91</v>
      </c>
      <c r="I47" s="8" t="s">
        <v>22</v>
      </c>
      <c r="J47" s="157">
        <v>8000</v>
      </c>
      <c r="K47" s="7" t="s">
        <v>524</v>
      </c>
      <c r="L47" s="7" t="s">
        <v>529</v>
      </c>
    </row>
    <row r="48" spans="1:12">
      <c r="B48" s="7" t="s">
        <v>97</v>
      </c>
      <c r="C48" s="7"/>
      <c r="D48" s="28"/>
      <c r="E48" s="89" t="s">
        <v>363</v>
      </c>
      <c r="F48" s="88" t="s">
        <v>127</v>
      </c>
      <c r="G48" s="6" t="s">
        <v>88</v>
      </c>
      <c r="H48" s="29">
        <v>40879</v>
      </c>
      <c r="I48" s="29"/>
      <c r="J48" s="159"/>
      <c r="K48" s="7"/>
      <c r="L48" s="7"/>
    </row>
    <row r="49" spans="1:12" ht="21" hidden="1">
      <c r="A49" s="303"/>
      <c r="B49" s="10"/>
      <c r="C49" s="521"/>
      <c r="D49" s="522"/>
      <c r="E49" s="522"/>
      <c r="F49" s="522"/>
      <c r="G49" s="522"/>
      <c r="H49" s="523"/>
      <c r="I49" s="406" t="s">
        <v>168</v>
      </c>
      <c r="J49" s="407">
        <f>SUM(J23:J48)</f>
        <v>72000</v>
      </c>
      <c r="K49" s="43" t="s">
        <v>518</v>
      </c>
    </row>
    <row r="50" spans="1:12" s="21" customFormat="1">
      <c r="A50" s="113"/>
      <c r="B50" s="37" t="s">
        <v>96</v>
      </c>
      <c r="C50" s="18" t="s">
        <v>101</v>
      </c>
      <c r="D50" s="540" t="s">
        <v>111</v>
      </c>
      <c r="E50" s="104" t="s">
        <v>364</v>
      </c>
      <c r="F50" s="58" t="s">
        <v>354</v>
      </c>
      <c r="G50" s="18" t="s">
        <v>129</v>
      </c>
      <c r="H50" s="18" t="s">
        <v>130</v>
      </c>
      <c r="I50" s="18" t="s">
        <v>22</v>
      </c>
      <c r="J50" s="582">
        <v>8000</v>
      </c>
      <c r="K50" s="408" t="s">
        <v>525</v>
      </c>
      <c r="L50" s="19" t="s">
        <v>528</v>
      </c>
    </row>
    <row r="51" spans="1:12" s="21" customFormat="1" ht="21">
      <c r="A51" s="113"/>
      <c r="B51" s="37" t="s">
        <v>3</v>
      </c>
      <c r="C51" s="20" t="s">
        <v>101</v>
      </c>
      <c r="D51" s="512"/>
      <c r="E51" s="105" t="s">
        <v>142</v>
      </c>
      <c r="F51" s="56" t="s">
        <v>354</v>
      </c>
      <c r="G51" s="20" t="s">
        <v>128</v>
      </c>
      <c r="H51" s="172" t="s">
        <v>91</v>
      </c>
      <c r="I51" s="116"/>
      <c r="J51" s="149"/>
      <c r="K51" s="22"/>
      <c r="L51" s="22"/>
    </row>
    <row r="52" spans="1:12" s="21" customFormat="1">
      <c r="A52" s="113"/>
      <c r="B52" s="38" t="s">
        <v>99</v>
      </c>
      <c r="C52" s="23" t="s">
        <v>101</v>
      </c>
      <c r="D52" s="513"/>
      <c r="E52" s="106"/>
      <c r="F52" s="42"/>
      <c r="G52" s="23"/>
      <c r="H52" s="23"/>
      <c r="I52" s="23"/>
      <c r="J52" s="150"/>
      <c r="K52" s="24"/>
      <c r="L52" s="24"/>
    </row>
    <row r="53" spans="1:12" s="21" customFormat="1">
      <c r="A53" s="113"/>
      <c r="B53" s="24" t="s">
        <v>100</v>
      </c>
      <c r="C53" s="18" t="s">
        <v>102</v>
      </c>
      <c r="D53" s="496" t="s">
        <v>112</v>
      </c>
      <c r="E53" s="104" t="s">
        <v>365</v>
      </c>
      <c r="F53" s="58" t="s">
        <v>366</v>
      </c>
      <c r="G53" s="18" t="s">
        <v>37</v>
      </c>
      <c r="H53" s="18" t="s">
        <v>132</v>
      </c>
      <c r="I53" s="18" t="s">
        <v>22</v>
      </c>
      <c r="J53" s="156">
        <v>8000</v>
      </c>
      <c r="K53" s="408" t="s">
        <v>525</v>
      </c>
      <c r="L53" s="22" t="s">
        <v>528</v>
      </c>
    </row>
    <row r="54" spans="1:12" s="21" customFormat="1" ht="21">
      <c r="A54" s="113"/>
      <c r="B54" s="37" t="s">
        <v>53</v>
      </c>
      <c r="C54" s="20" t="s">
        <v>102</v>
      </c>
      <c r="D54" s="497"/>
      <c r="E54" s="105" t="s">
        <v>119</v>
      </c>
      <c r="F54" s="56"/>
      <c r="G54" s="20" t="s">
        <v>131</v>
      </c>
      <c r="H54" s="172" t="s">
        <v>91</v>
      </c>
      <c r="I54" s="116"/>
      <c r="J54" s="149"/>
      <c r="K54" s="22"/>
      <c r="L54" s="22"/>
    </row>
    <row r="55" spans="1:12" s="21" customFormat="1">
      <c r="A55" s="113"/>
      <c r="B55" s="37" t="s">
        <v>126</v>
      </c>
      <c r="C55" s="23" t="s">
        <v>102</v>
      </c>
      <c r="D55" s="498"/>
      <c r="E55" s="110"/>
      <c r="F55" s="93"/>
      <c r="G55" s="23"/>
      <c r="H55" s="23"/>
      <c r="I55" s="23"/>
      <c r="J55" s="150"/>
      <c r="K55" s="24"/>
      <c r="L55" s="22"/>
    </row>
    <row r="56" spans="1:12" s="21" customFormat="1">
      <c r="A56" s="113"/>
      <c r="B56" s="37" t="s">
        <v>60</v>
      </c>
      <c r="C56" s="18" t="s">
        <v>103</v>
      </c>
      <c r="D56" s="496" t="s">
        <v>113</v>
      </c>
      <c r="E56" s="104" t="s">
        <v>367</v>
      </c>
      <c r="F56" s="56" t="s">
        <v>343</v>
      </c>
      <c r="G56" s="18" t="s">
        <v>129</v>
      </c>
      <c r="H56" s="270" t="s">
        <v>132</v>
      </c>
      <c r="I56" s="271"/>
      <c r="J56" s="272"/>
      <c r="K56" s="7" t="s">
        <v>524</v>
      </c>
      <c r="L56" s="19"/>
    </row>
    <row r="57" spans="1:12" s="21" customFormat="1">
      <c r="A57" s="113"/>
      <c r="B57" s="37" t="s">
        <v>53</v>
      </c>
      <c r="C57" s="20" t="s">
        <v>103</v>
      </c>
      <c r="D57" s="497"/>
      <c r="E57" s="105" t="s">
        <v>133</v>
      </c>
      <c r="F57" s="56" t="s">
        <v>343</v>
      </c>
      <c r="G57" s="20" t="s">
        <v>135</v>
      </c>
      <c r="H57" s="273" t="s">
        <v>160</v>
      </c>
      <c r="I57" s="274" t="s">
        <v>178</v>
      </c>
      <c r="J57" s="275"/>
      <c r="K57" s="22"/>
      <c r="L57" s="22"/>
    </row>
    <row r="58" spans="1:12" s="21" customFormat="1">
      <c r="A58" s="113"/>
      <c r="B58" s="38" t="s">
        <v>121</v>
      </c>
      <c r="C58" s="23" t="s">
        <v>103</v>
      </c>
      <c r="D58" s="498"/>
      <c r="E58" s="106" t="s">
        <v>134</v>
      </c>
      <c r="F58" s="56" t="s">
        <v>343</v>
      </c>
      <c r="G58" s="23"/>
      <c r="H58" s="276"/>
      <c r="I58" s="277"/>
      <c r="J58" s="278"/>
      <c r="K58" s="22"/>
      <c r="L58" s="24"/>
    </row>
    <row r="59" spans="1:12" s="21" customFormat="1">
      <c r="A59" s="113"/>
      <c r="B59" s="37" t="s">
        <v>100</v>
      </c>
      <c r="C59" s="18" t="s">
        <v>104</v>
      </c>
      <c r="D59" s="496" t="s">
        <v>114</v>
      </c>
      <c r="E59" s="104" t="s">
        <v>368</v>
      </c>
      <c r="F59" s="58" t="s">
        <v>343</v>
      </c>
      <c r="G59" s="18" t="s">
        <v>37</v>
      </c>
      <c r="H59" s="270" t="s">
        <v>132</v>
      </c>
      <c r="I59" s="271"/>
      <c r="J59" s="272"/>
      <c r="K59" s="4" t="s">
        <v>524</v>
      </c>
      <c r="L59" s="22"/>
    </row>
    <row r="60" spans="1:12" s="21" customFormat="1">
      <c r="A60" s="113"/>
      <c r="B60" s="37" t="s">
        <v>44</v>
      </c>
      <c r="C60" s="20" t="s">
        <v>104</v>
      </c>
      <c r="D60" s="497"/>
      <c r="E60" s="105" t="s">
        <v>136</v>
      </c>
      <c r="F60" s="56" t="s">
        <v>343</v>
      </c>
      <c r="G60" s="20" t="s">
        <v>131</v>
      </c>
      <c r="H60" s="273" t="s">
        <v>160</v>
      </c>
      <c r="I60" s="274" t="s">
        <v>178</v>
      </c>
      <c r="J60" s="275"/>
      <c r="K60" s="22"/>
      <c r="L60" s="22"/>
    </row>
    <row r="61" spans="1:12" s="21" customFormat="1">
      <c r="A61" s="113"/>
      <c r="B61" s="39" t="s">
        <v>122</v>
      </c>
      <c r="C61" s="23" t="s">
        <v>104</v>
      </c>
      <c r="D61" s="498"/>
      <c r="E61" s="106" t="s">
        <v>134</v>
      </c>
      <c r="F61" s="42" t="s">
        <v>343</v>
      </c>
      <c r="G61" s="23"/>
      <c r="H61" s="276"/>
      <c r="I61" s="277"/>
      <c r="J61" s="278"/>
      <c r="K61" s="24"/>
      <c r="L61" s="22"/>
    </row>
    <row r="62" spans="1:12" s="21" customFormat="1">
      <c r="A62" s="113"/>
      <c r="B62" s="37" t="s">
        <v>44</v>
      </c>
      <c r="C62" s="18" t="s">
        <v>105</v>
      </c>
      <c r="D62" s="496" t="s">
        <v>115</v>
      </c>
      <c r="E62" s="104" t="s">
        <v>369</v>
      </c>
      <c r="F62" s="56" t="s">
        <v>343</v>
      </c>
      <c r="G62" s="18" t="s">
        <v>129</v>
      </c>
      <c r="H62" s="270" t="s">
        <v>138</v>
      </c>
      <c r="I62" s="271"/>
      <c r="J62" s="272"/>
      <c r="K62" s="7" t="s">
        <v>524</v>
      </c>
      <c r="L62" s="19"/>
    </row>
    <row r="63" spans="1:12" s="21" customFormat="1">
      <c r="A63" s="113"/>
      <c r="B63" s="37" t="s">
        <v>60</v>
      </c>
      <c r="C63" s="20" t="s">
        <v>105</v>
      </c>
      <c r="D63" s="497"/>
      <c r="E63" s="105" t="s">
        <v>109</v>
      </c>
      <c r="F63" s="56" t="s">
        <v>343</v>
      </c>
      <c r="G63" s="20" t="s">
        <v>135</v>
      </c>
      <c r="H63" s="273" t="s">
        <v>160</v>
      </c>
      <c r="I63" s="274" t="s">
        <v>178</v>
      </c>
      <c r="J63" s="275"/>
      <c r="K63" s="22"/>
      <c r="L63" s="22"/>
    </row>
    <row r="64" spans="1:12" s="21" customFormat="1">
      <c r="A64" s="113"/>
      <c r="B64" s="39" t="s">
        <v>123</v>
      </c>
      <c r="C64" s="23" t="s">
        <v>105</v>
      </c>
      <c r="D64" s="498"/>
      <c r="E64" s="106" t="s">
        <v>137</v>
      </c>
      <c r="F64" s="56" t="s">
        <v>343</v>
      </c>
      <c r="G64" s="23"/>
      <c r="H64" s="276"/>
      <c r="I64" s="277"/>
      <c r="J64" s="278"/>
      <c r="K64" s="24"/>
      <c r="L64" s="24"/>
    </row>
    <row r="65" spans="1:12" s="21" customFormat="1">
      <c r="A65" s="113"/>
      <c r="B65" s="37" t="s">
        <v>24</v>
      </c>
      <c r="C65" s="18" t="s">
        <v>106</v>
      </c>
      <c r="D65" s="496" t="s">
        <v>116</v>
      </c>
      <c r="E65" s="104" t="s">
        <v>370</v>
      </c>
      <c r="F65" s="58" t="s">
        <v>361</v>
      </c>
      <c r="G65" s="18" t="s">
        <v>21</v>
      </c>
      <c r="H65" s="18" t="s">
        <v>141</v>
      </c>
      <c r="I65" s="18" t="s">
        <v>22</v>
      </c>
      <c r="J65" s="156">
        <v>8000</v>
      </c>
      <c r="K65" s="7" t="s">
        <v>524</v>
      </c>
      <c r="L65" s="22" t="s">
        <v>528</v>
      </c>
    </row>
    <row r="66" spans="1:12" s="21" customFormat="1" ht="21">
      <c r="A66" s="113"/>
      <c r="B66" s="37" t="s">
        <v>3</v>
      </c>
      <c r="C66" s="20" t="s">
        <v>106</v>
      </c>
      <c r="D66" s="497"/>
      <c r="E66" s="105" t="s">
        <v>139</v>
      </c>
      <c r="F66" s="56" t="s">
        <v>361</v>
      </c>
      <c r="G66" s="20" t="s">
        <v>140</v>
      </c>
      <c r="H66" s="172" t="s">
        <v>91</v>
      </c>
      <c r="I66" s="116"/>
      <c r="J66" s="149"/>
      <c r="K66" s="22"/>
      <c r="L66" s="22"/>
    </row>
    <row r="67" spans="1:12" s="21" customFormat="1">
      <c r="A67" s="113"/>
      <c r="B67" s="39" t="s">
        <v>124</v>
      </c>
      <c r="C67" s="23" t="s">
        <v>106</v>
      </c>
      <c r="D67" s="498"/>
      <c r="E67" s="106"/>
      <c r="F67" s="42"/>
      <c r="G67" s="23"/>
      <c r="H67" s="23"/>
      <c r="I67" s="23"/>
      <c r="J67" s="150"/>
      <c r="K67" s="22"/>
      <c r="L67" s="22"/>
    </row>
    <row r="68" spans="1:12" s="21" customFormat="1">
      <c r="A68" s="113"/>
      <c r="B68" s="60" t="s">
        <v>23</v>
      </c>
      <c r="C68" s="59" t="s">
        <v>107</v>
      </c>
      <c r="D68" s="496" t="s">
        <v>117</v>
      </c>
      <c r="E68" s="104" t="s">
        <v>371</v>
      </c>
      <c r="F68" s="58" t="s">
        <v>372</v>
      </c>
      <c r="G68" s="18" t="s">
        <v>37</v>
      </c>
      <c r="H68" s="18" t="s">
        <v>132</v>
      </c>
      <c r="I68" s="18" t="s">
        <v>22</v>
      </c>
      <c r="J68" s="156">
        <v>8000</v>
      </c>
      <c r="K68" s="4" t="s">
        <v>524</v>
      </c>
      <c r="L68" s="19" t="s">
        <v>528</v>
      </c>
    </row>
    <row r="69" spans="1:12" s="21" customFormat="1">
      <c r="A69" s="113"/>
      <c r="B69" s="60" t="s">
        <v>96</v>
      </c>
      <c r="C69" s="57" t="s">
        <v>107</v>
      </c>
      <c r="D69" s="497"/>
      <c r="E69" s="114"/>
      <c r="F69" s="115"/>
      <c r="G69" s="20" t="s">
        <v>145</v>
      </c>
      <c r="H69" s="20" t="s">
        <v>91</v>
      </c>
      <c r="I69" s="20"/>
      <c r="J69" s="149"/>
      <c r="K69" s="22"/>
      <c r="L69" s="22"/>
    </row>
    <row r="70" spans="1:12" s="21" customFormat="1">
      <c r="A70" s="113"/>
      <c r="B70" s="40" t="s">
        <v>151</v>
      </c>
      <c r="C70" s="41" t="s">
        <v>107</v>
      </c>
      <c r="D70" s="498"/>
      <c r="E70" s="111"/>
      <c r="F70" s="94"/>
      <c r="G70" s="23"/>
      <c r="H70" s="23" t="s">
        <v>161</v>
      </c>
      <c r="I70" s="23"/>
      <c r="J70" s="150"/>
      <c r="K70" s="24"/>
      <c r="L70" s="24"/>
    </row>
    <row r="71" spans="1:12" s="21" customFormat="1">
      <c r="A71" s="113"/>
      <c r="B71" s="37" t="s">
        <v>23</v>
      </c>
      <c r="C71" s="18" t="s">
        <v>147</v>
      </c>
      <c r="D71" s="496" t="s">
        <v>120</v>
      </c>
      <c r="E71" s="104" t="s">
        <v>373</v>
      </c>
      <c r="F71" s="58" t="s">
        <v>354</v>
      </c>
      <c r="G71" s="18" t="s">
        <v>21</v>
      </c>
      <c r="H71" s="279" t="s">
        <v>132</v>
      </c>
      <c r="I71" s="280"/>
      <c r="J71" s="164"/>
      <c r="K71" s="405" t="s">
        <v>525</v>
      </c>
      <c r="L71" s="22"/>
    </row>
    <row r="72" spans="1:12" s="21" customFormat="1">
      <c r="A72" s="113"/>
      <c r="B72" s="37" t="s">
        <v>110</v>
      </c>
      <c r="C72" s="18" t="s">
        <v>147</v>
      </c>
      <c r="D72" s="497"/>
      <c r="E72" s="105" t="s">
        <v>144</v>
      </c>
      <c r="F72" s="56" t="s">
        <v>354</v>
      </c>
      <c r="G72" s="20" t="s">
        <v>143</v>
      </c>
      <c r="H72" s="281" t="s">
        <v>398</v>
      </c>
      <c r="I72" s="282" t="s">
        <v>178</v>
      </c>
      <c r="J72" s="165"/>
      <c r="K72" s="22"/>
      <c r="L72" s="22"/>
    </row>
    <row r="73" spans="1:12" s="21" customFormat="1" ht="17.25" customHeight="1">
      <c r="A73" s="113"/>
      <c r="B73" s="40" t="s">
        <v>125</v>
      </c>
      <c r="C73" s="18" t="s">
        <v>147</v>
      </c>
      <c r="D73" s="498"/>
      <c r="E73" s="106" t="s">
        <v>118</v>
      </c>
      <c r="F73" s="42"/>
      <c r="G73" s="23"/>
      <c r="H73" s="283" t="s">
        <v>22</v>
      </c>
      <c r="I73" s="284"/>
      <c r="J73" s="150"/>
      <c r="K73" s="22"/>
      <c r="L73" s="22"/>
    </row>
    <row r="74" spans="1:12" s="21" customFormat="1" ht="23.25" customHeight="1">
      <c r="A74" s="113"/>
      <c r="B74" s="37" t="s">
        <v>24</v>
      </c>
      <c r="C74" s="44" t="s">
        <v>148</v>
      </c>
      <c r="D74" s="499" t="s">
        <v>157</v>
      </c>
      <c r="E74" s="104" t="s">
        <v>363</v>
      </c>
      <c r="F74" s="58" t="s">
        <v>127</v>
      </c>
      <c r="G74" s="18" t="s">
        <v>129</v>
      </c>
      <c r="H74" s="18" t="s">
        <v>158</v>
      </c>
      <c r="I74" s="18" t="s">
        <v>12</v>
      </c>
      <c r="J74" s="156">
        <v>10000</v>
      </c>
      <c r="K74" s="408" t="s">
        <v>525</v>
      </c>
      <c r="L74" s="19" t="s">
        <v>529</v>
      </c>
    </row>
    <row r="75" spans="1:12" s="21" customFormat="1">
      <c r="A75" s="113"/>
      <c r="B75" s="37" t="s">
        <v>110</v>
      </c>
      <c r="C75" s="44" t="s">
        <v>148</v>
      </c>
      <c r="D75" s="499"/>
      <c r="E75" s="105" t="s">
        <v>360</v>
      </c>
      <c r="F75" s="56" t="s">
        <v>361</v>
      </c>
      <c r="G75" s="20" t="s">
        <v>149</v>
      </c>
      <c r="H75" s="20" t="s">
        <v>91</v>
      </c>
      <c r="I75" s="20"/>
      <c r="J75" s="149"/>
      <c r="K75" s="22"/>
      <c r="L75" s="22"/>
    </row>
    <row r="76" spans="1:12" s="21" customFormat="1">
      <c r="A76" s="113"/>
      <c r="B76" s="38" t="s">
        <v>121</v>
      </c>
      <c r="C76" s="44" t="s">
        <v>148</v>
      </c>
      <c r="D76" s="499"/>
      <c r="E76" s="106"/>
      <c r="F76" s="42"/>
      <c r="G76" s="23"/>
      <c r="H76" s="23"/>
      <c r="I76" s="23"/>
      <c r="J76" s="150"/>
      <c r="K76" s="24"/>
      <c r="L76" s="24"/>
    </row>
    <row r="77" spans="1:12" s="21" customFormat="1">
      <c r="A77" s="113"/>
      <c r="B77" s="37" t="s">
        <v>3</v>
      </c>
      <c r="C77" s="44" t="s">
        <v>153</v>
      </c>
      <c r="D77" s="496" t="s">
        <v>155</v>
      </c>
      <c r="E77" s="104" t="s">
        <v>371</v>
      </c>
      <c r="F77" s="58" t="s">
        <v>372</v>
      </c>
      <c r="G77" s="18" t="s">
        <v>37</v>
      </c>
      <c r="H77" s="18" t="s">
        <v>158</v>
      </c>
      <c r="I77" s="18" t="s">
        <v>22</v>
      </c>
      <c r="J77" s="156">
        <v>8000</v>
      </c>
      <c r="K77" s="7" t="s">
        <v>524</v>
      </c>
      <c r="L77" s="22" t="s">
        <v>529</v>
      </c>
    </row>
    <row r="78" spans="1:12" s="21" customFormat="1">
      <c r="A78" s="113"/>
      <c r="B78" s="37" t="s">
        <v>96</v>
      </c>
      <c r="C78" s="44" t="s">
        <v>153</v>
      </c>
      <c r="D78" s="497"/>
      <c r="E78" s="105"/>
      <c r="F78" s="56"/>
      <c r="G78" s="20" t="s">
        <v>154</v>
      </c>
      <c r="H78" s="20" t="s">
        <v>91</v>
      </c>
      <c r="I78" s="20"/>
      <c r="J78" s="149"/>
      <c r="K78" s="22"/>
      <c r="L78" s="22"/>
    </row>
    <row r="79" spans="1:12" s="21" customFormat="1">
      <c r="A79" s="113"/>
      <c r="B79" s="47" t="s">
        <v>156</v>
      </c>
      <c r="C79" s="44" t="s">
        <v>153</v>
      </c>
      <c r="D79" s="498"/>
      <c r="E79" s="106"/>
      <c r="F79" s="42"/>
      <c r="G79" s="23"/>
      <c r="H79" s="23" t="s">
        <v>161</v>
      </c>
      <c r="I79" s="23"/>
      <c r="J79" s="150"/>
      <c r="K79" s="24"/>
      <c r="L79" s="24"/>
    </row>
    <row r="81" spans="2:12" ht="63" hidden="1">
      <c r="B81" s="185" t="s">
        <v>430</v>
      </c>
      <c r="C81" s="415" t="s">
        <v>40</v>
      </c>
      <c r="D81" s="415" t="s">
        <v>431</v>
      </c>
      <c r="E81" s="415" t="s">
        <v>432</v>
      </c>
      <c r="F81" s="415" t="s">
        <v>384</v>
      </c>
      <c r="G81" s="415" t="s">
        <v>433</v>
      </c>
      <c r="H81" s="415" t="s">
        <v>434</v>
      </c>
      <c r="I81" s="416" t="s">
        <v>87</v>
      </c>
      <c r="J81" s="417" t="s">
        <v>526</v>
      </c>
      <c r="K81" s="418" t="s">
        <v>523</v>
      </c>
      <c r="L81" s="426" t="s">
        <v>530</v>
      </c>
    </row>
    <row r="82" spans="2:12">
      <c r="B82" s="74" t="s">
        <v>15</v>
      </c>
      <c r="C82" s="71" t="s">
        <v>271</v>
      </c>
      <c r="D82" s="500" t="s">
        <v>424</v>
      </c>
      <c r="E82" s="81" t="s">
        <v>374</v>
      </c>
      <c r="F82" s="81" t="s">
        <v>375</v>
      </c>
      <c r="G82" s="71" t="s">
        <v>285</v>
      </c>
      <c r="H82" s="71" t="s">
        <v>422</v>
      </c>
      <c r="I82" s="71"/>
      <c r="J82" s="410">
        <v>3000</v>
      </c>
      <c r="K82" s="408" t="s">
        <v>525</v>
      </c>
      <c r="L82" s="4" t="s">
        <v>528</v>
      </c>
    </row>
    <row r="83" spans="2:12">
      <c r="B83" s="75" t="s">
        <v>3</v>
      </c>
      <c r="C83" s="71" t="s">
        <v>271</v>
      </c>
      <c r="D83" s="501"/>
      <c r="E83" s="82"/>
      <c r="F83" s="82"/>
      <c r="G83" s="72" t="s">
        <v>286</v>
      </c>
      <c r="H83" s="72" t="s">
        <v>435</v>
      </c>
      <c r="I83" s="72"/>
      <c r="J83" s="411"/>
      <c r="K83" s="7"/>
      <c r="L83" s="7"/>
    </row>
    <row r="84" spans="2:12">
      <c r="B84" s="69" t="s">
        <v>121</v>
      </c>
      <c r="C84" s="71" t="s">
        <v>271</v>
      </c>
      <c r="D84" s="502"/>
      <c r="E84" s="83"/>
      <c r="F84" s="83"/>
      <c r="G84" s="175"/>
      <c r="H84" s="73" t="s">
        <v>439</v>
      </c>
      <c r="I84" s="73"/>
      <c r="J84" s="412"/>
      <c r="K84" s="10"/>
      <c r="L84" s="10"/>
    </row>
    <row r="85" spans="2:12">
      <c r="B85" s="74" t="s">
        <v>44</v>
      </c>
      <c r="C85" s="71" t="s">
        <v>274</v>
      </c>
      <c r="D85" s="500" t="s">
        <v>278</v>
      </c>
      <c r="E85" s="81" t="s">
        <v>376</v>
      </c>
      <c r="F85" s="81" t="s">
        <v>377</v>
      </c>
      <c r="G85" s="71" t="s">
        <v>27</v>
      </c>
      <c r="H85" s="285" t="s">
        <v>422</v>
      </c>
      <c r="I85" s="285"/>
      <c r="J85" s="286"/>
      <c r="K85" s="7"/>
      <c r="L85" s="7"/>
    </row>
    <row r="86" spans="2:12">
      <c r="B86" s="75" t="s">
        <v>30</v>
      </c>
      <c r="C86" s="71" t="s">
        <v>274</v>
      </c>
      <c r="D86" s="508"/>
      <c r="E86" s="82" t="s">
        <v>378</v>
      </c>
      <c r="F86" s="82" t="s">
        <v>377</v>
      </c>
      <c r="G86" s="72" t="s">
        <v>284</v>
      </c>
      <c r="H86" s="287" t="s">
        <v>428</v>
      </c>
      <c r="I86" s="288" t="s">
        <v>178</v>
      </c>
      <c r="J86" s="289"/>
      <c r="K86" s="414" t="s">
        <v>524</v>
      </c>
      <c r="L86" s="7"/>
    </row>
    <row r="87" spans="2:12">
      <c r="B87" s="80" t="s">
        <v>289</v>
      </c>
      <c r="C87" s="71" t="s">
        <v>274</v>
      </c>
      <c r="D87" s="509"/>
      <c r="E87" s="83"/>
      <c r="F87" s="83"/>
      <c r="G87" s="73"/>
      <c r="H87" s="287" t="s">
        <v>429</v>
      </c>
      <c r="I87" s="290"/>
      <c r="J87" s="291"/>
      <c r="K87" s="7"/>
      <c r="L87" s="7"/>
    </row>
    <row r="88" spans="2:12">
      <c r="B88" s="74" t="s">
        <v>60</v>
      </c>
      <c r="C88" s="71" t="s">
        <v>275</v>
      </c>
      <c r="D88" s="507" t="s">
        <v>281</v>
      </c>
      <c r="E88" s="81" t="s">
        <v>380</v>
      </c>
      <c r="F88" s="56" t="s">
        <v>361</v>
      </c>
      <c r="G88" s="71" t="s">
        <v>55</v>
      </c>
      <c r="H88" s="71" t="s">
        <v>422</v>
      </c>
      <c r="I88" s="71"/>
      <c r="J88" s="410">
        <v>3000</v>
      </c>
      <c r="K88" s="408" t="s">
        <v>525</v>
      </c>
      <c r="L88" s="4" t="s">
        <v>528</v>
      </c>
    </row>
    <row r="89" spans="2:12">
      <c r="B89" s="75" t="s">
        <v>272</v>
      </c>
      <c r="C89" s="71" t="s">
        <v>275</v>
      </c>
      <c r="D89" s="501"/>
      <c r="E89" s="82" t="s">
        <v>379</v>
      </c>
      <c r="F89" s="56" t="s">
        <v>361</v>
      </c>
      <c r="G89" s="72" t="s">
        <v>283</v>
      </c>
      <c r="H89" s="72" t="s">
        <v>441</v>
      </c>
      <c r="I89" s="72"/>
      <c r="J89" s="411"/>
      <c r="K89" s="7"/>
      <c r="L89" s="7"/>
    </row>
    <row r="90" spans="2:12">
      <c r="B90" s="80" t="s">
        <v>279</v>
      </c>
      <c r="C90" s="71" t="s">
        <v>275</v>
      </c>
      <c r="D90" s="502"/>
      <c r="E90" s="83"/>
      <c r="F90" s="83"/>
      <c r="G90" s="73"/>
      <c r="H90" s="73" t="s">
        <v>442</v>
      </c>
      <c r="I90" s="73"/>
      <c r="J90" s="412"/>
      <c r="K90" s="7"/>
      <c r="L90" s="10"/>
    </row>
    <row r="91" spans="2:12">
      <c r="B91" s="74" t="s">
        <v>9</v>
      </c>
      <c r="C91" s="71" t="s">
        <v>276</v>
      </c>
      <c r="D91" s="507" t="s">
        <v>282</v>
      </c>
      <c r="E91" s="81" t="s">
        <v>381</v>
      </c>
      <c r="F91" s="56" t="s">
        <v>361</v>
      </c>
      <c r="G91" s="71" t="s">
        <v>55</v>
      </c>
      <c r="H91" s="71" t="s">
        <v>422</v>
      </c>
      <c r="I91" s="63"/>
      <c r="J91" s="151">
        <v>3000</v>
      </c>
      <c r="K91" s="408" t="s">
        <v>525</v>
      </c>
      <c r="L91" s="7" t="s">
        <v>528</v>
      </c>
    </row>
    <row r="92" spans="2:12">
      <c r="B92" s="75" t="s">
        <v>24</v>
      </c>
      <c r="C92" s="71" t="s">
        <v>276</v>
      </c>
      <c r="D92" s="501"/>
      <c r="E92" s="82" t="s">
        <v>379</v>
      </c>
      <c r="F92" s="56" t="s">
        <v>361</v>
      </c>
      <c r="G92" s="72" t="s">
        <v>283</v>
      </c>
      <c r="H92" s="100" t="s">
        <v>427</v>
      </c>
      <c r="I92" s="61"/>
      <c r="J92" s="152"/>
      <c r="K92" s="7"/>
      <c r="L92" s="7"/>
    </row>
    <row r="93" spans="2:12" ht="21">
      <c r="B93" s="80" t="s">
        <v>280</v>
      </c>
      <c r="C93" s="71" t="s">
        <v>276</v>
      </c>
      <c r="D93" s="502"/>
      <c r="E93" s="176"/>
      <c r="F93" s="176"/>
      <c r="G93" s="73"/>
      <c r="H93" s="73" t="s">
        <v>442</v>
      </c>
      <c r="I93" s="62"/>
      <c r="J93" s="153"/>
      <c r="K93" s="7"/>
      <c r="L93" s="7"/>
    </row>
    <row r="94" spans="2:12">
      <c r="B94" s="74" t="s">
        <v>96</v>
      </c>
      <c r="C94" s="71" t="s">
        <v>277</v>
      </c>
      <c r="D94" s="500" t="s">
        <v>273</v>
      </c>
      <c r="E94" s="81" t="s">
        <v>382</v>
      </c>
      <c r="F94" s="58" t="s">
        <v>127</v>
      </c>
      <c r="G94" s="71" t="s">
        <v>287</v>
      </c>
      <c r="H94" s="71" t="s">
        <v>423</v>
      </c>
      <c r="I94" s="71"/>
      <c r="J94" s="410">
        <v>3000</v>
      </c>
      <c r="K94" s="408" t="s">
        <v>525</v>
      </c>
      <c r="L94" s="4" t="s">
        <v>528</v>
      </c>
    </row>
    <row r="95" spans="2:12">
      <c r="B95" s="75" t="s">
        <v>23</v>
      </c>
      <c r="C95" s="71" t="s">
        <v>277</v>
      </c>
      <c r="D95" s="501"/>
      <c r="E95" s="82" t="s">
        <v>383</v>
      </c>
      <c r="F95" s="56" t="s">
        <v>343</v>
      </c>
      <c r="G95" s="72" t="s">
        <v>288</v>
      </c>
      <c r="H95" s="186" t="s">
        <v>426</v>
      </c>
      <c r="I95" s="72"/>
      <c r="J95" s="411"/>
      <c r="K95" s="7"/>
      <c r="L95" s="7"/>
    </row>
    <row r="96" spans="2:12">
      <c r="B96" s="76" t="s">
        <v>121</v>
      </c>
      <c r="C96" s="177" t="s">
        <v>277</v>
      </c>
      <c r="D96" s="502"/>
      <c r="E96" s="83"/>
      <c r="F96" s="83"/>
      <c r="G96" s="73"/>
      <c r="H96" s="70"/>
      <c r="I96" s="73"/>
      <c r="J96" s="412"/>
      <c r="K96" s="7"/>
      <c r="L96" s="10"/>
    </row>
    <row r="97" spans="2:12" ht="20.25" customHeight="1">
      <c r="B97" s="74" t="s">
        <v>44</v>
      </c>
      <c r="C97" s="71" t="s">
        <v>299</v>
      </c>
      <c r="D97" s="494" t="s">
        <v>298</v>
      </c>
      <c r="E97" s="178" t="s">
        <v>325</v>
      </c>
      <c r="F97" s="56" t="s">
        <v>343</v>
      </c>
      <c r="G97" s="179" t="s">
        <v>330</v>
      </c>
      <c r="H97" s="292" t="s">
        <v>423</v>
      </c>
      <c r="I97" s="293"/>
      <c r="J97" s="286"/>
      <c r="K97" s="4" t="s">
        <v>524</v>
      </c>
      <c r="L97" s="7"/>
    </row>
    <row r="98" spans="2:12">
      <c r="B98" s="75" t="s">
        <v>3</v>
      </c>
      <c r="C98" s="72" t="s">
        <v>299</v>
      </c>
      <c r="D98" s="495"/>
      <c r="E98" s="99" t="s">
        <v>324</v>
      </c>
      <c r="F98" s="56" t="s">
        <v>343</v>
      </c>
      <c r="G98" s="180" t="s">
        <v>290</v>
      </c>
      <c r="H98" s="287" t="s">
        <v>428</v>
      </c>
      <c r="I98" s="409" t="s">
        <v>178</v>
      </c>
      <c r="J98" s="295"/>
      <c r="K98" s="7"/>
      <c r="L98" s="7"/>
    </row>
    <row r="99" spans="2:12">
      <c r="B99" s="181" t="s">
        <v>123</v>
      </c>
      <c r="C99" s="72" t="s">
        <v>299</v>
      </c>
      <c r="D99" s="495"/>
      <c r="E99" s="99" t="s">
        <v>323</v>
      </c>
      <c r="F99" s="56" t="s">
        <v>343</v>
      </c>
      <c r="G99" s="113"/>
      <c r="H99" s="287" t="s">
        <v>429</v>
      </c>
      <c r="I99" s="294"/>
      <c r="J99" s="295"/>
      <c r="K99" s="7"/>
      <c r="L99" s="7"/>
    </row>
    <row r="100" spans="2:12">
      <c r="B100" s="69"/>
      <c r="C100" s="73"/>
      <c r="D100" s="506"/>
      <c r="E100" s="100" t="s">
        <v>322</v>
      </c>
      <c r="F100" s="56" t="s">
        <v>343</v>
      </c>
      <c r="G100" s="79"/>
      <c r="H100" s="296"/>
      <c r="I100" s="296"/>
      <c r="J100" s="297"/>
      <c r="K100" s="10"/>
      <c r="L100" s="7"/>
    </row>
    <row r="101" spans="2:12">
      <c r="B101" s="74" t="s">
        <v>96</v>
      </c>
      <c r="C101" s="71" t="s">
        <v>300</v>
      </c>
      <c r="D101" s="494" t="s">
        <v>296</v>
      </c>
      <c r="E101" s="98" t="s">
        <v>297</v>
      </c>
      <c r="F101" s="58" t="s">
        <v>372</v>
      </c>
      <c r="G101" s="179" t="s">
        <v>55</v>
      </c>
      <c r="H101" s="77" t="s">
        <v>423</v>
      </c>
      <c r="I101" s="77"/>
      <c r="J101" s="161">
        <v>3000</v>
      </c>
      <c r="K101" s="7" t="s">
        <v>524</v>
      </c>
      <c r="L101" s="4" t="s">
        <v>528</v>
      </c>
    </row>
    <row r="102" spans="2:12">
      <c r="B102" s="75" t="s">
        <v>23</v>
      </c>
      <c r="C102" s="72" t="s">
        <v>300</v>
      </c>
      <c r="D102" s="495"/>
      <c r="E102" s="99"/>
      <c r="F102" s="99"/>
      <c r="G102" s="78" t="s">
        <v>292</v>
      </c>
      <c r="H102" s="78" t="s">
        <v>440</v>
      </c>
      <c r="I102" s="78"/>
      <c r="J102" s="162"/>
      <c r="K102" s="7"/>
      <c r="L102" s="7"/>
    </row>
    <row r="103" spans="2:12">
      <c r="B103" s="76" t="s">
        <v>301</v>
      </c>
      <c r="C103" s="73" t="s">
        <v>300</v>
      </c>
      <c r="D103" s="506"/>
      <c r="E103" s="100"/>
      <c r="F103" s="100"/>
      <c r="G103" s="100"/>
      <c r="H103" s="79" t="s">
        <v>443</v>
      </c>
      <c r="I103" s="79"/>
      <c r="J103" s="163"/>
      <c r="K103" s="7"/>
      <c r="L103" s="10"/>
    </row>
    <row r="104" spans="2:12">
      <c r="B104" s="74" t="s">
        <v>60</v>
      </c>
      <c r="C104" s="71" t="s">
        <v>302</v>
      </c>
      <c r="D104" s="494" t="s">
        <v>293</v>
      </c>
      <c r="E104" s="98" t="s">
        <v>294</v>
      </c>
      <c r="F104" s="58" t="s">
        <v>372</v>
      </c>
      <c r="G104" s="77" t="s">
        <v>292</v>
      </c>
      <c r="H104" s="77" t="s">
        <v>423</v>
      </c>
      <c r="I104" s="77"/>
      <c r="J104" s="160">
        <v>3000</v>
      </c>
      <c r="K104" s="4" t="s">
        <v>524</v>
      </c>
      <c r="L104" s="7" t="s">
        <v>528</v>
      </c>
    </row>
    <row r="105" spans="2:12">
      <c r="B105" s="75" t="s">
        <v>272</v>
      </c>
      <c r="C105" s="72" t="s">
        <v>302</v>
      </c>
      <c r="D105" s="495"/>
      <c r="E105" s="21"/>
      <c r="F105" s="99" t="s">
        <v>336</v>
      </c>
      <c r="G105" s="78" t="s">
        <v>55</v>
      </c>
      <c r="H105" s="78" t="s">
        <v>438</v>
      </c>
      <c r="I105" s="78"/>
      <c r="J105" s="154"/>
      <c r="K105" s="7"/>
      <c r="L105" s="7"/>
    </row>
    <row r="106" spans="2:12">
      <c r="B106" s="76" t="s">
        <v>301</v>
      </c>
      <c r="C106" s="73" t="s">
        <v>302</v>
      </c>
      <c r="D106" s="506"/>
      <c r="E106" s="100"/>
      <c r="F106" s="100"/>
      <c r="G106" s="79"/>
      <c r="H106" s="79" t="s">
        <v>439</v>
      </c>
      <c r="I106" s="79"/>
      <c r="J106" s="155"/>
      <c r="K106" s="10"/>
      <c r="L106" s="7"/>
    </row>
    <row r="107" spans="2:12">
      <c r="B107" s="74" t="s">
        <v>9</v>
      </c>
      <c r="C107" s="71" t="s">
        <v>326</v>
      </c>
      <c r="D107" s="494" t="s">
        <v>327</v>
      </c>
      <c r="E107" s="98" t="s">
        <v>291</v>
      </c>
      <c r="F107" s="58" t="s">
        <v>372</v>
      </c>
      <c r="G107" s="179" t="s">
        <v>55</v>
      </c>
      <c r="H107" s="77" t="s">
        <v>423</v>
      </c>
      <c r="I107" s="77"/>
      <c r="J107" s="161">
        <v>6000</v>
      </c>
      <c r="K107" s="7" t="s">
        <v>524</v>
      </c>
      <c r="L107" s="4" t="s">
        <v>528</v>
      </c>
    </row>
    <row r="108" spans="2:12">
      <c r="B108" s="75" t="s">
        <v>24</v>
      </c>
      <c r="C108" s="72" t="s">
        <v>326</v>
      </c>
      <c r="D108" s="495"/>
      <c r="E108" s="21"/>
      <c r="F108" s="99" t="s">
        <v>336</v>
      </c>
      <c r="G108" s="78" t="s">
        <v>292</v>
      </c>
      <c r="H108" s="78" t="s">
        <v>438</v>
      </c>
      <c r="I108" s="78"/>
      <c r="J108" s="162"/>
      <c r="K108" s="7"/>
      <c r="L108" s="7"/>
    </row>
    <row r="109" spans="2:12">
      <c r="B109" s="80" t="s">
        <v>331</v>
      </c>
      <c r="C109" s="73" t="s">
        <v>326</v>
      </c>
      <c r="D109" s="506"/>
      <c r="E109" s="100"/>
      <c r="F109" s="100"/>
      <c r="G109" s="100"/>
      <c r="H109" s="79" t="s">
        <v>439</v>
      </c>
      <c r="I109" s="79"/>
      <c r="J109" s="163"/>
      <c r="K109" s="7"/>
      <c r="L109" s="10"/>
    </row>
    <row r="110" spans="2:12">
      <c r="B110" s="74" t="s">
        <v>15</v>
      </c>
      <c r="C110" s="71" t="s">
        <v>328</v>
      </c>
      <c r="D110" s="503" t="s">
        <v>295</v>
      </c>
      <c r="E110" s="98" t="s">
        <v>332</v>
      </c>
      <c r="F110" s="58" t="s">
        <v>372</v>
      </c>
      <c r="G110" s="77" t="s">
        <v>329</v>
      </c>
      <c r="H110" s="77" t="s">
        <v>423</v>
      </c>
      <c r="I110" s="77"/>
      <c r="J110" s="161">
        <v>8000</v>
      </c>
      <c r="K110" s="4" t="s">
        <v>524</v>
      </c>
      <c r="L110" s="7" t="s">
        <v>528</v>
      </c>
    </row>
    <row r="111" spans="2:12">
      <c r="B111" s="75" t="s">
        <v>30</v>
      </c>
      <c r="C111" s="72" t="s">
        <v>328</v>
      </c>
      <c r="D111" s="504"/>
      <c r="E111" s="99" t="s">
        <v>336</v>
      </c>
      <c r="F111" s="99" t="s">
        <v>336</v>
      </c>
      <c r="G111" s="78" t="s">
        <v>330</v>
      </c>
      <c r="H111" s="78" t="s">
        <v>436</v>
      </c>
      <c r="I111" s="78"/>
      <c r="J111" s="162"/>
      <c r="K111" s="7"/>
      <c r="L111" s="7"/>
    </row>
    <row r="112" spans="2:12">
      <c r="B112" s="76" t="s">
        <v>301</v>
      </c>
      <c r="C112" s="73" t="s">
        <v>328</v>
      </c>
      <c r="D112" s="505"/>
      <c r="E112" s="100"/>
      <c r="F112" s="100"/>
      <c r="G112" s="179"/>
      <c r="H112" s="186" t="s">
        <v>425</v>
      </c>
      <c r="I112" s="179"/>
      <c r="J112" s="413"/>
      <c r="K112" s="10"/>
      <c r="L112" s="7"/>
    </row>
    <row r="113" spans="2:12">
      <c r="B113" s="74" t="s">
        <v>96</v>
      </c>
      <c r="C113" s="71" t="s">
        <v>333</v>
      </c>
      <c r="D113" s="494" t="s">
        <v>334</v>
      </c>
      <c r="E113" s="81" t="s">
        <v>335</v>
      </c>
      <c r="F113" s="58" t="s">
        <v>372</v>
      </c>
      <c r="G113" s="77" t="s">
        <v>287</v>
      </c>
      <c r="H113" s="77" t="s">
        <v>423</v>
      </c>
      <c r="I113" s="77"/>
      <c r="J113" s="161">
        <v>3000</v>
      </c>
      <c r="K113" s="7" t="s">
        <v>524</v>
      </c>
      <c r="L113" s="4" t="s">
        <v>528</v>
      </c>
    </row>
    <row r="114" spans="2:12">
      <c r="B114" s="75" t="s">
        <v>3</v>
      </c>
      <c r="C114" s="72" t="s">
        <v>333</v>
      </c>
      <c r="D114" s="495"/>
      <c r="E114" s="82" t="s">
        <v>336</v>
      </c>
      <c r="F114" s="99" t="s">
        <v>336</v>
      </c>
      <c r="G114" s="78" t="s">
        <v>337</v>
      </c>
      <c r="H114" s="6" t="s">
        <v>436</v>
      </c>
      <c r="I114" s="78"/>
      <c r="J114" s="162"/>
      <c r="K114" s="7"/>
      <c r="L114" s="7"/>
    </row>
    <row r="115" spans="2:12">
      <c r="B115" s="191" t="s">
        <v>280</v>
      </c>
      <c r="C115" s="187" t="s">
        <v>333</v>
      </c>
      <c r="D115" s="495"/>
      <c r="E115" s="188"/>
      <c r="F115" s="188"/>
      <c r="G115" s="179"/>
      <c r="H115" s="179" t="s">
        <v>437</v>
      </c>
      <c r="I115" s="179"/>
      <c r="J115" s="413"/>
      <c r="K115" s="7"/>
      <c r="L115" s="7"/>
    </row>
    <row r="116" spans="2:12">
      <c r="B116" s="80"/>
      <c r="C116" s="73"/>
      <c r="D116" s="189"/>
      <c r="E116" s="190"/>
      <c r="F116" s="190"/>
      <c r="G116" s="70"/>
      <c r="H116" s="70" t="s">
        <v>442</v>
      </c>
      <c r="I116" s="79"/>
      <c r="J116" s="163"/>
      <c r="K116" s="10"/>
      <c r="L116" s="10"/>
    </row>
    <row r="117" spans="2:12">
      <c r="B117" s="182"/>
      <c r="C117" s="183"/>
      <c r="D117" s="64"/>
    </row>
    <row r="118" spans="2:12">
      <c r="B118" s="184"/>
      <c r="C118" s="183"/>
      <c r="D118" s="64"/>
    </row>
    <row r="119" spans="2:12">
      <c r="D119" s="64"/>
    </row>
    <row r="120" spans="2:12">
      <c r="D120" s="64"/>
    </row>
    <row r="121" spans="2:12">
      <c r="D121" s="64"/>
    </row>
    <row r="122" spans="2:12">
      <c r="D122" s="64"/>
    </row>
    <row r="123" spans="2:12">
      <c r="D123" s="64"/>
    </row>
    <row r="124" spans="2:12">
      <c r="D124" s="64"/>
    </row>
    <row r="125" spans="2:12">
      <c r="D125" s="64"/>
    </row>
  </sheetData>
  <mergeCells count="34">
    <mergeCell ref="B20:J20"/>
    <mergeCell ref="D2:D4"/>
    <mergeCell ref="D7:D9"/>
    <mergeCell ref="D10:D12"/>
    <mergeCell ref="D13:D15"/>
    <mergeCell ref="D16:D17"/>
    <mergeCell ref="I5:J6"/>
    <mergeCell ref="D53:D55"/>
    <mergeCell ref="D68:D70"/>
    <mergeCell ref="B21:J21"/>
    <mergeCell ref="D71:D73"/>
    <mergeCell ref="D56:D58"/>
    <mergeCell ref="D50:D52"/>
    <mergeCell ref="D23:D24"/>
    <mergeCell ref="D25:D26"/>
    <mergeCell ref="D28:D30"/>
    <mergeCell ref="D41:D43"/>
    <mergeCell ref="C49:H49"/>
    <mergeCell ref="D113:D115"/>
    <mergeCell ref="D59:D61"/>
    <mergeCell ref="D62:D64"/>
    <mergeCell ref="D65:D67"/>
    <mergeCell ref="D77:D79"/>
    <mergeCell ref="D74:D76"/>
    <mergeCell ref="D94:D96"/>
    <mergeCell ref="D82:D84"/>
    <mergeCell ref="D110:D112"/>
    <mergeCell ref="D97:D100"/>
    <mergeCell ref="D91:D93"/>
    <mergeCell ref="D107:D109"/>
    <mergeCell ref="D101:D103"/>
    <mergeCell ref="D104:D106"/>
    <mergeCell ref="D85:D87"/>
    <mergeCell ref="D88:D90"/>
  </mergeCells>
  <phoneticPr fontId="2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headerFooter alignWithMargins="0"/>
  <rowBreaks count="4" manualBreakCount="4">
    <brk id="19" max="16383" man="1"/>
    <brk id="52" max="16383" man="1"/>
    <brk id="81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38604"/>
  </sheetPr>
  <dimension ref="A1:O154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O3" sqref="O3"/>
    </sheetView>
  </sheetViews>
  <sheetFormatPr defaultRowHeight="18"/>
  <cols>
    <col min="1" max="1" width="16" style="196" customWidth="1"/>
    <col min="2" max="2" width="31.85546875" style="196" customWidth="1"/>
    <col min="3" max="3" width="20.5703125" style="196" customWidth="1"/>
    <col min="4" max="4" width="16.28515625" style="196" customWidth="1"/>
    <col min="5" max="5" width="9.5703125" style="196" hidden="1" customWidth="1"/>
    <col min="6" max="6" width="8.140625" style="219" hidden="1" customWidth="1"/>
    <col min="7" max="7" width="0" style="219" hidden="1" customWidth="1"/>
    <col min="8" max="8" width="6.7109375" style="196" hidden="1" customWidth="1"/>
    <col min="9" max="10" width="0" style="196" hidden="1" customWidth="1"/>
    <col min="11" max="11" width="8.28515625" style="196" hidden="1" customWidth="1"/>
    <col min="12" max="12" width="7.7109375" style="196" hidden="1" customWidth="1"/>
    <col min="13" max="13" width="15.85546875" style="196" customWidth="1"/>
    <col min="14" max="14" width="12.140625" style="219" customWidth="1"/>
    <col min="15" max="16384" width="9.140625" style="196"/>
  </cols>
  <sheetData>
    <row r="1" spans="1:14" ht="18" customHeight="1">
      <c r="A1" s="569" t="s">
        <v>531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 ht="7.5" customHeight="1">
      <c r="F2" s="541" t="s">
        <v>445</v>
      </c>
      <c r="G2" s="541"/>
      <c r="H2" s="541" t="s">
        <v>448</v>
      </c>
      <c r="I2" s="542"/>
      <c r="J2" s="542"/>
      <c r="K2" s="542"/>
      <c r="L2" s="235"/>
      <c r="M2" s="474"/>
    </row>
    <row r="3" spans="1:14" s="197" customFormat="1" ht="90">
      <c r="A3" s="600" t="s">
        <v>486</v>
      </c>
      <c r="B3" s="600" t="s">
        <v>479</v>
      </c>
      <c r="C3" s="600" t="s">
        <v>432</v>
      </c>
      <c r="D3" s="600" t="s">
        <v>384</v>
      </c>
      <c r="E3" s="600" t="s">
        <v>478</v>
      </c>
      <c r="F3" s="600" t="s">
        <v>446</v>
      </c>
      <c r="G3" s="601" t="s">
        <v>447</v>
      </c>
      <c r="H3" s="600" t="s">
        <v>446</v>
      </c>
      <c r="I3" s="600" t="s">
        <v>451</v>
      </c>
      <c r="J3" s="600" t="s">
        <v>450</v>
      </c>
      <c r="K3" s="600" t="s">
        <v>449</v>
      </c>
      <c r="L3" s="600" t="s">
        <v>444</v>
      </c>
      <c r="M3" s="602" t="s">
        <v>167</v>
      </c>
      <c r="N3" s="600" t="s">
        <v>530</v>
      </c>
    </row>
    <row r="4" spans="1:14">
      <c r="A4" s="561" t="s">
        <v>491</v>
      </c>
      <c r="B4" s="548" t="s">
        <v>452</v>
      </c>
      <c r="C4" s="562" t="s">
        <v>453</v>
      </c>
      <c r="D4" s="562" t="s">
        <v>454</v>
      </c>
      <c r="E4" s="561" t="s">
        <v>330</v>
      </c>
      <c r="F4" s="563">
        <v>73</v>
      </c>
      <c r="G4" s="564">
        <f>F4*85/100</f>
        <v>62.05</v>
      </c>
      <c r="H4" s="553">
        <v>74</v>
      </c>
      <c r="I4" s="565">
        <f>H4*70/100</f>
        <v>51.8</v>
      </c>
      <c r="J4" s="566"/>
      <c r="K4" s="554"/>
      <c r="L4" s="567"/>
      <c r="M4" s="568"/>
      <c r="N4" s="558"/>
    </row>
    <row r="5" spans="1:14">
      <c r="A5" s="249"/>
      <c r="B5" s="546"/>
      <c r="C5" s="201" t="s">
        <v>456</v>
      </c>
      <c r="D5" s="201"/>
      <c r="E5" s="202" t="s">
        <v>455</v>
      </c>
      <c r="F5" s="245">
        <v>77</v>
      </c>
      <c r="G5" s="239">
        <f>F5*85/100</f>
        <v>65.45</v>
      </c>
      <c r="H5" s="256">
        <v>84</v>
      </c>
      <c r="I5" s="258">
        <f t="shared" ref="I5:I6" si="0">H5*70/100</f>
        <v>58.8</v>
      </c>
      <c r="J5" s="238"/>
      <c r="K5" s="217"/>
      <c r="L5" s="217"/>
      <c r="M5" s="217"/>
      <c r="N5" s="558"/>
    </row>
    <row r="6" spans="1:14">
      <c r="A6" s="249"/>
      <c r="B6" s="201"/>
      <c r="C6" s="201"/>
      <c r="D6" s="201"/>
      <c r="E6" s="202" t="s">
        <v>481</v>
      </c>
      <c r="F6" s="245">
        <v>91</v>
      </c>
      <c r="G6" s="226">
        <f t="shared" ref="G6" si="1">F6*85/100</f>
        <v>77.349999999999994</v>
      </c>
      <c r="H6" s="256">
        <v>81</v>
      </c>
      <c r="I6" s="258">
        <f t="shared" si="0"/>
        <v>56.7</v>
      </c>
      <c r="J6" s="238"/>
      <c r="K6" s="217"/>
      <c r="L6" s="217"/>
      <c r="M6" s="217"/>
      <c r="N6" s="558"/>
    </row>
    <row r="7" spans="1:14" hidden="1">
      <c r="A7" s="249"/>
      <c r="B7" s="201"/>
      <c r="C7" s="201"/>
      <c r="D7" s="201"/>
      <c r="E7" s="202"/>
      <c r="F7" s="202"/>
      <c r="G7" s="226"/>
      <c r="H7" s="256">
        <v>80</v>
      </c>
      <c r="I7" s="217"/>
      <c r="J7" s="256">
        <f t="shared" ref="J7:J16" si="2">H7*30/100</f>
        <v>24</v>
      </c>
      <c r="K7" s="217"/>
      <c r="L7" s="217"/>
      <c r="M7" s="217"/>
      <c r="N7" s="558"/>
    </row>
    <row r="8" spans="1:14" hidden="1">
      <c r="A8" s="249"/>
      <c r="B8" s="201"/>
      <c r="C8" s="201"/>
      <c r="D8" s="201"/>
      <c r="E8" s="202"/>
      <c r="F8" s="202"/>
      <c r="G8" s="226"/>
      <c r="H8" s="256">
        <v>77</v>
      </c>
      <c r="I8" s="217"/>
      <c r="J8" s="256">
        <f t="shared" si="2"/>
        <v>23.1</v>
      </c>
      <c r="K8" s="217"/>
      <c r="L8" s="217"/>
      <c r="M8" s="217"/>
      <c r="N8" s="558"/>
    </row>
    <row r="9" spans="1:14" hidden="1">
      <c r="A9" s="249"/>
      <c r="B9" s="201"/>
      <c r="C9" s="201"/>
      <c r="D9" s="201"/>
      <c r="E9" s="202"/>
      <c r="F9" s="202"/>
      <c r="G9" s="226"/>
      <c r="H9" s="256">
        <v>78</v>
      </c>
      <c r="I9" s="217"/>
      <c r="J9" s="256">
        <f t="shared" si="2"/>
        <v>23.4</v>
      </c>
      <c r="K9" s="217"/>
      <c r="L9" s="217"/>
      <c r="M9" s="217"/>
      <c r="N9" s="558"/>
    </row>
    <row r="10" spans="1:14" hidden="1">
      <c r="A10" s="249"/>
      <c r="B10" s="201"/>
      <c r="C10" s="201"/>
      <c r="D10" s="201"/>
      <c r="E10" s="202"/>
      <c r="F10" s="202"/>
      <c r="G10" s="226"/>
      <c r="H10" s="256">
        <v>80</v>
      </c>
      <c r="I10" s="217"/>
      <c r="J10" s="256">
        <f t="shared" si="2"/>
        <v>24</v>
      </c>
      <c r="K10" s="217"/>
      <c r="L10" s="217"/>
      <c r="M10" s="217"/>
      <c r="N10" s="558"/>
    </row>
    <row r="11" spans="1:14" hidden="1">
      <c r="A11" s="249"/>
      <c r="B11" s="201"/>
      <c r="C11" s="201"/>
      <c r="D11" s="201"/>
      <c r="E11" s="202"/>
      <c r="F11" s="202"/>
      <c r="G11" s="226"/>
      <c r="H11" s="256">
        <v>89</v>
      </c>
      <c r="I11" s="217"/>
      <c r="J11" s="256">
        <f t="shared" si="2"/>
        <v>26.7</v>
      </c>
      <c r="K11" s="217"/>
      <c r="L11" s="217"/>
      <c r="M11" s="217"/>
      <c r="N11" s="558"/>
    </row>
    <row r="12" spans="1:14" hidden="1">
      <c r="A12" s="249"/>
      <c r="B12" s="201"/>
      <c r="C12" s="201"/>
      <c r="D12" s="201"/>
      <c r="E12" s="202"/>
      <c r="F12" s="202"/>
      <c r="G12" s="226"/>
      <c r="H12" s="256">
        <v>75</v>
      </c>
      <c r="I12" s="217"/>
      <c r="J12" s="256">
        <f t="shared" si="2"/>
        <v>22.5</v>
      </c>
      <c r="K12" s="217"/>
      <c r="L12" s="217"/>
      <c r="M12" s="217"/>
      <c r="N12" s="558"/>
    </row>
    <row r="13" spans="1:14" hidden="1">
      <c r="A13" s="249"/>
      <c r="B13" s="201"/>
      <c r="C13" s="201"/>
      <c r="D13" s="201"/>
      <c r="E13" s="202"/>
      <c r="F13" s="202"/>
      <c r="G13" s="226"/>
      <c r="H13" s="256"/>
      <c r="I13" s="217"/>
      <c r="J13" s="256"/>
      <c r="K13" s="217"/>
      <c r="L13" s="217"/>
      <c r="M13" s="217"/>
      <c r="N13" s="558"/>
    </row>
    <row r="14" spans="1:14" hidden="1">
      <c r="A14" s="249"/>
      <c r="B14" s="201"/>
      <c r="C14" s="201"/>
      <c r="D14" s="201"/>
      <c r="E14" s="202"/>
      <c r="F14" s="202"/>
      <c r="G14" s="226"/>
      <c r="H14" s="256">
        <v>76</v>
      </c>
      <c r="I14" s="217"/>
      <c r="J14" s="256">
        <f t="shared" si="2"/>
        <v>22.8</v>
      </c>
      <c r="K14" s="217"/>
      <c r="L14" s="217"/>
      <c r="M14" s="217"/>
      <c r="N14" s="558"/>
    </row>
    <row r="15" spans="1:14" hidden="1">
      <c r="A15" s="249"/>
      <c r="B15" s="201"/>
      <c r="C15" s="201"/>
      <c r="D15" s="201"/>
      <c r="E15" s="202"/>
      <c r="F15" s="202"/>
      <c r="G15" s="226"/>
      <c r="H15" s="256"/>
      <c r="I15" s="217"/>
      <c r="J15" s="256"/>
      <c r="K15" s="217"/>
      <c r="L15" s="217"/>
      <c r="M15" s="217"/>
      <c r="N15" s="558"/>
    </row>
    <row r="16" spans="1:14" hidden="1">
      <c r="A16" s="249"/>
      <c r="B16" s="201"/>
      <c r="C16" s="201"/>
      <c r="D16" s="201"/>
      <c r="E16" s="202"/>
      <c r="F16" s="202"/>
      <c r="G16" s="226"/>
      <c r="H16" s="256">
        <v>82</v>
      </c>
      <c r="I16" s="217"/>
      <c r="J16" s="256">
        <f t="shared" si="2"/>
        <v>24.6</v>
      </c>
      <c r="K16" s="217"/>
      <c r="L16" s="217"/>
      <c r="M16" s="217"/>
      <c r="N16" s="558"/>
    </row>
    <row r="17" spans="1:14" hidden="1">
      <c r="A17" s="233"/>
      <c r="B17" s="204"/>
      <c r="C17" s="204"/>
      <c r="D17" s="204"/>
      <c r="E17" s="205"/>
      <c r="F17" s="205"/>
      <c r="G17" s="229"/>
      <c r="H17" s="257"/>
      <c r="I17" s="224"/>
      <c r="J17" s="257"/>
      <c r="K17" s="224"/>
      <c r="L17" s="224"/>
      <c r="M17" s="224"/>
      <c r="N17" s="558"/>
    </row>
    <row r="18" spans="1:14">
      <c r="A18" s="208"/>
      <c r="B18" s="209"/>
      <c r="C18" s="207"/>
      <c r="D18" s="207"/>
      <c r="E18" s="208"/>
      <c r="F18" s="210">
        <f>SUM(F4:F7)/3</f>
        <v>80.333333333333329</v>
      </c>
      <c r="G18" s="252">
        <f>AVERAGE(G4:G7)</f>
        <v>68.283333333333331</v>
      </c>
      <c r="H18" s="236"/>
      <c r="I18" s="220">
        <f>AVERAGE(I4:I6)</f>
        <v>55.766666666666673</v>
      </c>
      <c r="J18" s="220">
        <f>AVERAGE(J4:J17)</f>
        <v>23.887499999999999</v>
      </c>
      <c r="K18" s="254">
        <f>(I18+J18)*15/100</f>
        <v>11.948124999999999</v>
      </c>
      <c r="L18" s="225">
        <f>SUM(G18,K18)</f>
        <v>80.231458333333336</v>
      </c>
      <c r="M18" s="299">
        <v>3000</v>
      </c>
      <c r="N18" s="559" t="s">
        <v>532</v>
      </c>
    </row>
    <row r="19" spans="1:14" ht="20.25" customHeight="1">
      <c r="A19" s="463" t="s">
        <v>492</v>
      </c>
      <c r="B19" s="547" t="s">
        <v>457</v>
      </c>
      <c r="C19" s="198" t="s">
        <v>458</v>
      </c>
      <c r="D19" s="198" t="s">
        <v>127</v>
      </c>
      <c r="E19" s="248" t="s">
        <v>37</v>
      </c>
      <c r="F19" s="244">
        <v>71</v>
      </c>
      <c r="G19" s="230">
        <f>F19*85/100</f>
        <v>60.35</v>
      </c>
      <c r="H19" s="216"/>
      <c r="I19" s="216"/>
      <c r="J19" s="237"/>
      <c r="K19" s="216"/>
      <c r="L19" s="221"/>
      <c r="M19" s="222"/>
      <c r="N19" s="558"/>
    </row>
    <row r="20" spans="1:14">
      <c r="A20" s="249"/>
      <c r="B20" s="548"/>
      <c r="C20" s="201" t="s">
        <v>62</v>
      </c>
      <c r="D20" s="201" t="s">
        <v>343</v>
      </c>
      <c r="E20" s="249" t="s">
        <v>459</v>
      </c>
      <c r="F20" s="247">
        <v>82</v>
      </c>
      <c r="G20" s="262">
        <f t="shared" ref="G20:G21" si="3">F20*85/100</f>
        <v>69.7</v>
      </c>
      <c r="H20" s="263">
        <v>86</v>
      </c>
      <c r="I20" s="263">
        <f t="shared" ref="I20:I21" si="4">H20*70/100</f>
        <v>60.2</v>
      </c>
      <c r="J20" s="264"/>
      <c r="K20" s="265"/>
      <c r="L20" s="265"/>
      <c r="M20" s="265"/>
      <c r="N20" s="558"/>
    </row>
    <row r="21" spans="1:14">
      <c r="A21" s="202"/>
      <c r="B21" s="251"/>
      <c r="C21" s="203"/>
      <c r="D21" s="203"/>
      <c r="E21" s="202"/>
      <c r="F21" s="245">
        <v>89</v>
      </c>
      <c r="G21" s="226">
        <f t="shared" si="3"/>
        <v>75.650000000000006</v>
      </c>
      <c r="H21" s="256">
        <v>82</v>
      </c>
      <c r="I21" s="256">
        <f t="shared" si="4"/>
        <v>57.4</v>
      </c>
      <c r="J21" s="238"/>
      <c r="K21" s="217"/>
      <c r="L21" s="217"/>
      <c r="M21" s="217"/>
      <c r="N21" s="558"/>
    </row>
    <row r="22" spans="1:14" hidden="1">
      <c r="A22" s="202"/>
      <c r="B22" s="251"/>
      <c r="C22" s="203"/>
      <c r="D22" s="203"/>
      <c r="E22" s="202"/>
      <c r="F22" s="202"/>
      <c r="G22" s="226"/>
      <c r="H22" s="256">
        <v>73</v>
      </c>
      <c r="I22" s="256"/>
      <c r="J22" s="256">
        <f t="shared" ref="J22:J31" si="5">H22*30/100</f>
        <v>21.9</v>
      </c>
      <c r="K22" s="217"/>
      <c r="L22" s="217"/>
      <c r="M22" s="217"/>
      <c r="N22" s="558"/>
    </row>
    <row r="23" spans="1:14" hidden="1">
      <c r="A23" s="202"/>
      <c r="B23" s="251"/>
      <c r="C23" s="203"/>
      <c r="D23" s="203"/>
      <c r="E23" s="202"/>
      <c r="F23" s="202"/>
      <c r="G23" s="226"/>
      <c r="H23" s="256">
        <v>80</v>
      </c>
      <c r="I23" s="256"/>
      <c r="J23" s="256">
        <f t="shared" si="5"/>
        <v>24</v>
      </c>
      <c r="K23" s="217"/>
      <c r="L23" s="217"/>
      <c r="M23" s="217"/>
      <c r="N23" s="558"/>
    </row>
    <row r="24" spans="1:14" hidden="1">
      <c r="A24" s="202"/>
      <c r="B24" s="251"/>
      <c r="C24" s="203"/>
      <c r="D24" s="203"/>
      <c r="E24" s="202"/>
      <c r="F24" s="202"/>
      <c r="G24" s="226"/>
      <c r="H24" s="256">
        <v>83</v>
      </c>
      <c r="I24" s="256"/>
      <c r="J24" s="256">
        <f t="shared" si="5"/>
        <v>24.9</v>
      </c>
      <c r="K24" s="217"/>
      <c r="L24" s="217"/>
      <c r="M24" s="217"/>
      <c r="N24" s="558"/>
    </row>
    <row r="25" spans="1:14" hidden="1">
      <c r="A25" s="202"/>
      <c r="B25" s="251"/>
      <c r="C25" s="203"/>
      <c r="D25" s="203"/>
      <c r="E25" s="202"/>
      <c r="F25" s="202"/>
      <c r="G25" s="226"/>
      <c r="H25" s="256">
        <v>64</v>
      </c>
      <c r="I25" s="256"/>
      <c r="J25" s="256">
        <f t="shared" si="5"/>
        <v>19.2</v>
      </c>
      <c r="K25" s="217"/>
      <c r="L25" s="217"/>
      <c r="M25" s="217"/>
      <c r="N25" s="558"/>
    </row>
    <row r="26" spans="1:14" hidden="1">
      <c r="A26" s="202"/>
      <c r="B26" s="251"/>
      <c r="C26" s="203"/>
      <c r="D26" s="203"/>
      <c r="E26" s="202"/>
      <c r="F26" s="202"/>
      <c r="G26" s="226"/>
      <c r="H26" s="256">
        <v>70</v>
      </c>
      <c r="I26" s="256"/>
      <c r="J26" s="256">
        <f t="shared" si="5"/>
        <v>21</v>
      </c>
      <c r="K26" s="217"/>
      <c r="L26" s="217"/>
      <c r="M26" s="217"/>
      <c r="N26" s="558"/>
    </row>
    <row r="27" spans="1:14" hidden="1">
      <c r="A27" s="202"/>
      <c r="B27" s="251"/>
      <c r="C27" s="203"/>
      <c r="D27" s="203"/>
      <c r="E27" s="202"/>
      <c r="F27" s="202"/>
      <c r="G27" s="226"/>
      <c r="H27" s="256">
        <v>83</v>
      </c>
      <c r="I27" s="256"/>
      <c r="J27" s="256">
        <f t="shared" si="5"/>
        <v>24.9</v>
      </c>
      <c r="K27" s="217"/>
      <c r="L27" s="217"/>
      <c r="M27" s="217"/>
      <c r="N27" s="558"/>
    </row>
    <row r="28" spans="1:14" hidden="1">
      <c r="A28" s="202"/>
      <c r="B28" s="251"/>
      <c r="C28" s="203"/>
      <c r="D28" s="203"/>
      <c r="E28" s="202"/>
      <c r="F28" s="202"/>
      <c r="G28" s="226"/>
      <c r="H28" s="256"/>
      <c r="I28" s="256"/>
      <c r="J28" s="256"/>
      <c r="K28" s="217"/>
      <c r="L28" s="217"/>
      <c r="M28" s="217"/>
      <c r="N28" s="558"/>
    </row>
    <row r="29" spans="1:14" hidden="1">
      <c r="A29" s="202"/>
      <c r="B29" s="251"/>
      <c r="C29" s="203"/>
      <c r="D29" s="203"/>
      <c r="E29" s="202"/>
      <c r="F29" s="202"/>
      <c r="G29" s="226"/>
      <c r="H29" s="256"/>
      <c r="I29" s="256"/>
      <c r="J29" s="256"/>
      <c r="K29" s="217"/>
      <c r="L29" s="217"/>
      <c r="M29" s="217"/>
      <c r="N29" s="558"/>
    </row>
    <row r="30" spans="1:14" hidden="1">
      <c r="A30" s="202"/>
      <c r="B30" s="251"/>
      <c r="C30" s="203"/>
      <c r="D30" s="203"/>
      <c r="E30" s="202"/>
      <c r="F30" s="202"/>
      <c r="G30" s="226"/>
      <c r="H30" s="256"/>
      <c r="I30" s="256"/>
      <c r="J30" s="256"/>
      <c r="K30" s="217"/>
      <c r="L30" s="217"/>
      <c r="M30" s="217"/>
      <c r="N30" s="558"/>
    </row>
    <row r="31" spans="1:14" hidden="1">
      <c r="A31" s="202"/>
      <c r="B31" s="251"/>
      <c r="C31" s="203"/>
      <c r="D31" s="203"/>
      <c r="E31" s="202"/>
      <c r="F31" s="202"/>
      <c r="G31" s="226"/>
      <c r="H31" s="256">
        <v>83</v>
      </c>
      <c r="I31" s="256"/>
      <c r="J31" s="256">
        <f t="shared" si="5"/>
        <v>24.9</v>
      </c>
      <c r="K31" s="217"/>
      <c r="L31" s="217"/>
      <c r="M31" s="217"/>
      <c r="N31" s="558"/>
    </row>
    <row r="32" spans="1:14" hidden="1">
      <c r="A32" s="205"/>
      <c r="B32" s="228"/>
      <c r="C32" s="206"/>
      <c r="D32" s="206"/>
      <c r="E32" s="205"/>
      <c r="F32" s="205"/>
      <c r="G32" s="229"/>
      <c r="H32" s="257"/>
      <c r="I32" s="257"/>
      <c r="J32" s="256"/>
      <c r="K32" s="224"/>
      <c r="L32" s="224"/>
      <c r="M32" s="224"/>
      <c r="N32" s="558"/>
    </row>
    <row r="33" spans="1:14">
      <c r="A33" s="208"/>
      <c r="B33" s="209"/>
      <c r="C33" s="207"/>
      <c r="D33" s="207"/>
      <c r="E33" s="208"/>
      <c r="F33" s="210">
        <f>SUM(F19:F22)/3</f>
        <v>80.666666666666671</v>
      </c>
      <c r="G33" s="253">
        <f>AVERAGE(G19:G22)</f>
        <v>68.566666666666677</v>
      </c>
      <c r="H33" s="236"/>
      <c r="I33" s="220">
        <f>AVERAGE(I19:I21)</f>
        <v>58.8</v>
      </c>
      <c r="J33" s="220">
        <f>AVERAGE(J19:J32)</f>
        <v>22.971428571428572</v>
      </c>
      <c r="K33" s="254">
        <f>(I33+J33)*15/100</f>
        <v>12.265714285714287</v>
      </c>
      <c r="L33" s="225">
        <f>SUM(G33,K33)</f>
        <v>80.832380952380959</v>
      </c>
      <c r="M33" s="299">
        <v>3000</v>
      </c>
      <c r="N33" s="559" t="s">
        <v>532</v>
      </c>
    </row>
    <row r="34" spans="1:14" ht="18" customHeight="1">
      <c r="A34" s="463" t="s">
        <v>493</v>
      </c>
      <c r="B34" s="545" t="s">
        <v>460</v>
      </c>
      <c r="C34" s="198" t="s">
        <v>458</v>
      </c>
      <c r="D34" s="198" t="s">
        <v>127</v>
      </c>
      <c r="E34" s="248" t="s">
        <v>129</v>
      </c>
      <c r="F34" s="242">
        <v>83</v>
      </c>
      <c r="G34" s="230">
        <f>F34*85/100</f>
        <v>70.55</v>
      </c>
      <c r="H34" s="255">
        <v>76</v>
      </c>
      <c r="I34" s="255">
        <f>H34*70/100</f>
        <v>53.2</v>
      </c>
      <c r="J34" s="259"/>
      <c r="K34" s="216"/>
      <c r="L34" s="221"/>
      <c r="M34" s="222"/>
      <c r="N34" s="558"/>
    </row>
    <row r="35" spans="1:14">
      <c r="A35" s="202"/>
      <c r="B35" s="546"/>
      <c r="C35" s="203" t="s">
        <v>461</v>
      </c>
      <c r="D35" s="203"/>
      <c r="E35" s="202" t="s">
        <v>462</v>
      </c>
      <c r="F35" s="241">
        <v>89</v>
      </c>
      <c r="G35" s="226">
        <f t="shared" ref="G35:G36" si="6">F35*85/100</f>
        <v>75.650000000000006</v>
      </c>
      <c r="H35" s="256">
        <v>77</v>
      </c>
      <c r="I35" s="256">
        <f t="shared" ref="I35:I36" si="7">H35*70/100</f>
        <v>53.9</v>
      </c>
      <c r="J35" s="260"/>
      <c r="K35" s="217"/>
      <c r="L35" s="217"/>
      <c r="M35" s="217"/>
      <c r="N35" s="558"/>
    </row>
    <row r="36" spans="1:14">
      <c r="A36" s="202"/>
      <c r="B36" s="251"/>
      <c r="C36" s="203"/>
      <c r="D36" s="203"/>
      <c r="E36" s="202"/>
      <c r="F36" s="241">
        <v>83</v>
      </c>
      <c r="G36" s="226">
        <f t="shared" si="6"/>
        <v>70.55</v>
      </c>
      <c r="H36" s="256">
        <v>70</v>
      </c>
      <c r="I36" s="256">
        <f t="shared" si="7"/>
        <v>49</v>
      </c>
      <c r="J36" s="260"/>
      <c r="K36" s="217"/>
      <c r="L36" s="217"/>
      <c r="M36" s="217"/>
      <c r="N36" s="558"/>
    </row>
    <row r="37" spans="1:14" hidden="1">
      <c r="A37" s="202"/>
      <c r="B37" s="251"/>
      <c r="C37" s="203"/>
      <c r="D37" s="203"/>
      <c r="E37" s="202"/>
      <c r="F37" s="214"/>
      <c r="G37" s="226"/>
      <c r="H37" s="256">
        <v>79</v>
      </c>
      <c r="I37" s="256"/>
      <c r="J37" s="256">
        <f t="shared" ref="J37:J47" si="8">H37*30/100</f>
        <v>23.7</v>
      </c>
      <c r="K37" s="217"/>
      <c r="L37" s="217"/>
      <c r="M37" s="217"/>
      <c r="N37" s="558"/>
    </row>
    <row r="38" spans="1:14" hidden="1">
      <c r="A38" s="202"/>
      <c r="B38" s="251"/>
      <c r="C38" s="203"/>
      <c r="D38" s="203"/>
      <c r="E38" s="202"/>
      <c r="F38" s="214"/>
      <c r="G38" s="226"/>
      <c r="H38" s="256">
        <v>83</v>
      </c>
      <c r="I38" s="256"/>
      <c r="J38" s="256">
        <f t="shared" si="8"/>
        <v>24.9</v>
      </c>
      <c r="K38" s="217"/>
      <c r="L38" s="217"/>
      <c r="M38" s="217"/>
      <c r="N38" s="558"/>
    </row>
    <row r="39" spans="1:14" hidden="1">
      <c r="A39" s="202"/>
      <c r="B39" s="251"/>
      <c r="C39" s="203"/>
      <c r="D39" s="203"/>
      <c r="E39" s="202"/>
      <c r="F39" s="214"/>
      <c r="G39" s="226"/>
      <c r="H39" s="256">
        <v>85</v>
      </c>
      <c r="I39" s="256"/>
      <c r="J39" s="256">
        <f t="shared" si="8"/>
        <v>25.5</v>
      </c>
      <c r="K39" s="217"/>
      <c r="L39" s="217"/>
      <c r="M39" s="217"/>
      <c r="N39" s="558"/>
    </row>
    <row r="40" spans="1:14" hidden="1">
      <c r="A40" s="202"/>
      <c r="B40" s="251"/>
      <c r="C40" s="203"/>
      <c r="D40" s="203"/>
      <c r="E40" s="202"/>
      <c r="F40" s="214"/>
      <c r="G40" s="226"/>
      <c r="H40" s="256"/>
      <c r="I40" s="256"/>
      <c r="J40" s="256"/>
      <c r="K40" s="217"/>
      <c r="L40" s="217"/>
      <c r="M40" s="217"/>
      <c r="N40" s="558"/>
    </row>
    <row r="41" spans="1:14" hidden="1">
      <c r="A41" s="202"/>
      <c r="B41" s="251"/>
      <c r="C41" s="203"/>
      <c r="D41" s="203"/>
      <c r="E41" s="202"/>
      <c r="F41" s="214"/>
      <c r="G41" s="226"/>
      <c r="H41" s="256">
        <v>81</v>
      </c>
      <c r="I41" s="256"/>
      <c r="J41" s="256">
        <f t="shared" si="8"/>
        <v>24.3</v>
      </c>
      <c r="K41" s="217"/>
      <c r="L41" s="217"/>
      <c r="M41" s="217"/>
      <c r="N41" s="558"/>
    </row>
    <row r="42" spans="1:14" hidden="1">
      <c r="A42" s="202"/>
      <c r="B42" s="251"/>
      <c r="C42" s="203"/>
      <c r="D42" s="203"/>
      <c r="E42" s="202"/>
      <c r="F42" s="214"/>
      <c r="G42" s="226"/>
      <c r="H42" s="256"/>
      <c r="I42" s="256"/>
      <c r="J42" s="256"/>
      <c r="K42" s="217"/>
      <c r="L42" s="217"/>
      <c r="M42" s="217"/>
      <c r="N42" s="558"/>
    </row>
    <row r="43" spans="1:14" hidden="1">
      <c r="A43" s="202"/>
      <c r="B43" s="251"/>
      <c r="C43" s="203"/>
      <c r="D43" s="203"/>
      <c r="E43" s="202"/>
      <c r="F43" s="214"/>
      <c r="G43" s="226"/>
      <c r="H43" s="256"/>
      <c r="I43" s="256"/>
      <c r="J43" s="256"/>
      <c r="K43" s="217"/>
      <c r="L43" s="217"/>
      <c r="M43" s="217"/>
      <c r="N43" s="558"/>
    </row>
    <row r="44" spans="1:14" hidden="1">
      <c r="A44" s="202"/>
      <c r="B44" s="251"/>
      <c r="C44" s="203"/>
      <c r="D44" s="203"/>
      <c r="E44" s="202"/>
      <c r="F44" s="214"/>
      <c r="G44" s="226"/>
      <c r="H44" s="256"/>
      <c r="I44" s="256"/>
      <c r="J44" s="256"/>
      <c r="K44" s="217"/>
      <c r="L44" s="217"/>
      <c r="M44" s="217"/>
      <c r="N44" s="558"/>
    </row>
    <row r="45" spans="1:14" hidden="1">
      <c r="A45" s="202"/>
      <c r="B45" s="251"/>
      <c r="C45" s="203"/>
      <c r="D45" s="203"/>
      <c r="E45" s="202"/>
      <c r="F45" s="214"/>
      <c r="G45" s="226"/>
      <c r="H45" s="256">
        <v>83</v>
      </c>
      <c r="I45" s="256"/>
      <c r="J45" s="256">
        <f t="shared" si="8"/>
        <v>24.9</v>
      </c>
      <c r="K45" s="217"/>
      <c r="L45" s="217"/>
      <c r="M45" s="217"/>
      <c r="N45" s="558"/>
    </row>
    <row r="46" spans="1:14" hidden="1">
      <c r="A46" s="202"/>
      <c r="B46" s="251"/>
      <c r="C46" s="203"/>
      <c r="D46" s="203"/>
      <c r="E46" s="202"/>
      <c r="F46" s="214"/>
      <c r="G46" s="226"/>
      <c r="H46" s="256"/>
      <c r="I46" s="256"/>
      <c r="J46" s="256"/>
      <c r="K46" s="217"/>
      <c r="L46" s="217"/>
      <c r="M46" s="217"/>
      <c r="N46" s="558"/>
    </row>
    <row r="47" spans="1:14" hidden="1">
      <c r="A47" s="212"/>
      <c r="B47" s="213"/>
      <c r="C47" s="211"/>
      <c r="D47" s="211"/>
      <c r="E47" s="212"/>
      <c r="F47" s="215"/>
      <c r="G47" s="227"/>
      <c r="H47" s="261">
        <v>86</v>
      </c>
      <c r="I47" s="261"/>
      <c r="J47" s="256">
        <f t="shared" si="8"/>
        <v>25.8</v>
      </c>
      <c r="K47" s="223"/>
      <c r="L47" s="223"/>
      <c r="M47" s="223"/>
      <c r="N47" s="558"/>
    </row>
    <row r="48" spans="1:14">
      <c r="A48" s="208"/>
      <c r="B48" s="209"/>
      <c r="C48" s="207"/>
      <c r="D48" s="207"/>
      <c r="E48" s="208"/>
      <c r="F48" s="210">
        <f>SUM(F34:F37)/3</f>
        <v>85</v>
      </c>
      <c r="G48" s="252">
        <f>AVERAGE(G34:G37)</f>
        <v>72.25</v>
      </c>
      <c r="H48" s="236"/>
      <c r="I48" s="220">
        <f>AVERAGE(I34:I36)</f>
        <v>52.033333333333331</v>
      </c>
      <c r="J48" s="220">
        <f>AVERAGE(J34:J47)</f>
        <v>24.849999999999998</v>
      </c>
      <c r="K48" s="254">
        <f>(I48+J48)*15/100</f>
        <v>11.532500000000001</v>
      </c>
      <c r="L48" s="225">
        <f>SUM(G48,K48)</f>
        <v>83.782499999999999</v>
      </c>
      <c r="M48" s="300">
        <v>6000</v>
      </c>
      <c r="N48" s="559" t="s">
        <v>532</v>
      </c>
    </row>
    <row r="49" spans="1:14" ht="36">
      <c r="A49" s="470" t="s">
        <v>494</v>
      </c>
      <c r="B49" s="543" t="s">
        <v>463</v>
      </c>
      <c r="C49" s="198" t="s">
        <v>458</v>
      </c>
      <c r="D49" s="198" t="s">
        <v>127</v>
      </c>
      <c r="E49" s="470" t="s">
        <v>129</v>
      </c>
      <c r="F49" s="242">
        <v>73</v>
      </c>
      <c r="G49" s="230">
        <f>F49*85/100</f>
        <v>62.05</v>
      </c>
      <c r="H49" s="255">
        <v>81</v>
      </c>
      <c r="I49" s="255">
        <f>H49*70/100</f>
        <v>56.7</v>
      </c>
      <c r="J49" s="259"/>
      <c r="K49" s="216"/>
      <c r="L49" s="221"/>
      <c r="M49" s="222"/>
      <c r="N49" s="558"/>
    </row>
    <row r="50" spans="1:14">
      <c r="A50" s="202"/>
      <c r="B50" s="544"/>
      <c r="C50" s="203" t="s">
        <v>461</v>
      </c>
      <c r="D50" s="203"/>
      <c r="E50" s="202" t="s">
        <v>464</v>
      </c>
      <c r="F50" s="241">
        <v>89</v>
      </c>
      <c r="G50" s="226">
        <f t="shared" ref="G50:G51" si="9">F50*85/100</f>
        <v>75.650000000000006</v>
      </c>
      <c r="H50" s="256">
        <v>79</v>
      </c>
      <c r="I50" s="256">
        <f t="shared" ref="I50:I51" si="10">H50*70/100</f>
        <v>55.3</v>
      </c>
      <c r="J50" s="260"/>
      <c r="K50" s="217"/>
      <c r="L50" s="217"/>
      <c r="M50" s="217"/>
      <c r="N50" s="558"/>
    </row>
    <row r="51" spans="1:14">
      <c r="A51" s="212"/>
      <c r="B51" s="213"/>
      <c r="C51" s="211"/>
      <c r="D51" s="211"/>
      <c r="E51" s="212"/>
      <c r="F51" s="555">
        <v>88</v>
      </c>
      <c r="G51" s="556">
        <f t="shared" si="9"/>
        <v>74.8</v>
      </c>
      <c r="H51" s="261">
        <v>82</v>
      </c>
      <c r="I51" s="261">
        <f t="shared" si="10"/>
        <v>57.4</v>
      </c>
      <c r="J51" s="557"/>
      <c r="K51" s="223"/>
      <c r="L51" s="223"/>
      <c r="M51" s="223"/>
      <c r="N51" s="558"/>
    </row>
    <row r="52" spans="1:14" hidden="1">
      <c r="A52" s="549"/>
      <c r="B52" s="473"/>
      <c r="C52" s="550"/>
      <c r="D52" s="550"/>
      <c r="E52" s="549"/>
      <c r="F52" s="551"/>
      <c r="G52" s="552"/>
      <c r="H52" s="553">
        <v>82</v>
      </c>
      <c r="I52" s="553"/>
      <c r="J52" s="553">
        <f t="shared" ref="J52:J61" si="11">H52*30/100</f>
        <v>24.6</v>
      </c>
      <c r="K52" s="554"/>
      <c r="L52" s="554"/>
      <c r="M52" s="554"/>
      <c r="N52" s="558"/>
    </row>
    <row r="53" spans="1:14" hidden="1">
      <c r="A53" s="202"/>
      <c r="B53" s="251"/>
      <c r="C53" s="203"/>
      <c r="D53" s="203"/>
      <c r="E53" s="202"/>
      <c r="F53" s="214"/>
      <c r="G53" s="226"/>
      <c r="H53" s="256">
        <v>80</v>
      </c>
      <c r="I53" s="256"/>
      <c r="J53" s="256">
        <f t="shared" si="11"/>
        <v>24</v>
      </c>
      <c r="K53" s="217"/>
      <c r="L53" s="217"/>
      <c r="M53" s="217"/>
      <c r="N53" s="558"/>
    </row>
    <row r="54" spans="1:14" hidden="1">
      <c r="A54" s="202"/>
      <c r="B54" s="251"/>
      <c r="C54" s="203"/>
      <c r="D54" s="203"/>
      <c r="E54" s="202"/>
      <c r="F54" s="214"/>
      <c r="G54" s="226"/>
      <c r="H54" s="256">
        <v>78</v>
      </c>
      <c r="I54" s="256"/>
      <c r="J54" s="256">
        <f t="shared" si="11"/>
        <v>23.4</v>
      </c>
      <c r="K54" s="217"/>
      <c r="L54" s="217"/>
      <c r="M54" s="217"/>
      <c r="N54" s="558"/>
    </row>
    <row r="55" spans="1:14" hidden="1">
      <c r="A55" s="202"/>
      <c r="B55" s="251"/>
      <c r="C55" s="203"/>
      <c r="D55" s="203"/>
      <c r="E55" s="202"/>
      <c r="F55" s="214"/>
      <c r="G55" s="226"/>
      <c r="H55" s="256">
        <v>78</v>
      </c>
      <c r="I55" s="256"/>
      <c r="J55" s="256">
        <f t="shared" si="11"/>
        <v>23.4</v>
      </c>
      <c r="K55" s="217"/>
      <c r="L55" s="217"/>
      <c r="M55" s="217"/>
      <c r="N55" s="558"/>
    </row>
    <row r="56" spans="1:14" hidden="1">
      <c r="A56" s="202"/>
      <c r="B56" s="251"/>
      <c r="C56" s="203"/>
      <c r="D56" s="203"/>
      <c r="E56" s="202"/>
      <c r="F56" s="214"/>
      <c r="G56" s="226"/>
      <c r="H56" s="256">
        <v>85</v>
      </c>
      <c r="I56" s="256"/>
      <c r="J56" s="256">
        <f t="shared" si="11"/>
        <v>25.5</v>
      </c>
      <c r="K56" s="217"/>
      <c r="L56" s="217"/>
      <c r="M56" s="217"/>
      <c r="N56" s="558"/>
    </row>
    <row r="57" spans="1:14" hidden="1">
      <c r="A57" s="202"/>
      <c r="B57" s="251"/>
      <c r="C57" s="203"/>
      <c r="D57" s="203"/>
      <c r="E57" s="202"/>
      <c r="F57" s="214"/>
      <c r="G57" s="226"/>
      <c r="H57" s="256"/>
      <c r="I57" s="256"/>
      <c r="J57" s="256"/>
      <c r="K57" s="217"/>
      <c r="L57" s="217"/>
      <c r="M57" s="217"/>
      <c r="N57" s="558"/>
    </row>
    <row r="58" spans="1:14" hidden="1">
      <c r="A58" s="202"/>
      <c r="B58" s="251"/>
      <c r="C58" s="203"/>
      <c r="D58" s="203"/>
      <c r="E58" s="202"/>
      <c r="F58" s="214"/>
      <c r="G58" s="226"/>
      <c r="H58" s="256"/>
      <c r="I58" s="256"/>
      <c r="J58" s="256"/>
      <c r="K58" s="217"/>
      <c r="L58" s="217"/>
      <c r="M58" s="217"/>
      <c r="N58" s="558"/>
    </row>
    <row r="59" spans="1:14" hidden="1">
      <c r="A59" s="202"/>
      <c r="B59" s="251"/>
      <c r="C59" s="203"/>
      <c r="D59" s="203"/>
      <c r="E59" s="202"/>
      <c r="F59" s="214"/>
      <c r="G59" s="226"/>
      <c r="H59" s="256">
        <v>84</v>
      </c>
      <c r="I59" s="256"/>
      <c r="J59" s="256">
        <f t="shared" si="11"/>
        <v>25.2</v>
      </c>
      <c r="K59" s="217"/>
      <c r="L59" s="217"/>
      <c r="M59" s="217"/>
      <c r="N59" s="558"/>
    </row>
    <row r="60" spans="1:14" hidden="1">
      <c r="A60" s="202"/>
      <c r="B60" s="251"/>
      <c r="C60" s="203"/>
      <c r="D60" s="203"/>
      <c r="E60" s="202"/>
      <c r="F60" s="214"/>
      <c r="G60" s="226"/>
      <c r="H60" s="256"/>
      <c r="I60" s="256"/>
      <c r="J60" s="256"/>
      <c r="K60" s="217"/>
      <c r="L60" s="217"/>
      <c r="M60" s="217"/>
      <c r="N60" s="558"/>
    </row>
    <row r="61" spans="1:14" hidden="1">
      <c r="A61" s="202"/>
      <c r="B61" s="251"/>
      <c r="C61" s="203"/>
      <c r="D61" s="203"/>
      <c r="E61" s="202"/>
      <c r="F61" s="214"/>
      <c r="G61" s="226"/>
      <c r="H61" s="256">
        <v>81</v>
      </c>
      <c r="I61" s="256"/>
      <c r="J61" s="256">
        <f t="shared" si="11"/>
        <v>24.3</v>
      </c>
      <c r="K61" s="217"/>
      <c r="L61" s="217"/>
      <c r="M61" s="217"/>
      <c r="N61" s="558"/>
    </row>
    <row r="62" spans="1:14" hidden="1">
      <c r="A62" s="205"/>
      <c r="B62" s="228"/>
      <c r="C62" s="206"/>
      <c r="D62" s="206"/>
      <c r="E62" s="205"/>
      <c r="F62" s="234"/>
      <c r="G62" s="229"/>
      <c r="H62" s="257"/>
      <c r="I62" s="257"/>
      <c r="J62" s="257"/>
      <c r="K62" s="224"/>
      <c r="L62" s="224"/>
      <c r="M62" s="224"/>
      <c r="N62" s="558"/>
    </row>
    <row r="63" spans="1:14">
      <c r="A63" s="208"/>
      <c r="B63" s="209"/>
      <c r="C63" s="207"/>
      <c r="D63" s="207"/>
      <c r="E63" s="208"/>
      <c r="F63" s="210">
        <f>SUM(F49:F52)/3</f>
        <v>83.333333333333329</v>
      </c>
      <c r="G63" s="252">
        <f>AVERAGE(G49:G52)</f>
        <v>70.833333333333329</v>
      </c>
      <c r="H63" s="236"/>
      <c r="I63" s="220">
        <f>AVERAGE(I49:I51)</f>
        <v>56.466666666666669</v>
      </c>
      <c r="J63" s="220">
        <f>AVERAGE(J49:J62)</f>
        <v>24.342857142857145</v>
      </c>
      <c r="K63" s="254">
        <f>(I63+J63)*15/100</f>
        <v>12.121428571428572</v>
      </c>
      <c r="L63" s="225">
        <f>SUM(G63,K63)</f>
        <v>82.954761904761895</v>
      </c>
      <c r="M63" s="301">
        <v>3000</v>
      </c>
      <c r="N63" s="559" t="s">
        <v>532</v>
      </c>
    </row>
    <row r="64" spans="1:14" ht="21.75" customHeight="1">
      <c r="A64" s="470" t="s">
        <v>495</v>
      </c>
      <c r="B64" s="545" t="s">
        <v>466</v>
      </c>
      <c r="C64" s="198" t="s">
        <v>467</v>
      </c>
      <c r="D64" s="198" t="s">
        <v>465</v>
      </c>
      <c r="E64" s="470" t="s">
        <v>330</v>
      </c>
      <c r="F64" s="242">
        <v>72</v>
      </c>
      <c r="G64" s="232">
        <f>F64*85/100</f>
        <v>61.2</v>
      </c>
      <c r="H64" s="255">
        <v>72</v>
      </c>
      <c r="I64" s="255">
        <f>H64*70/100</f>
        <v>50.4</v>
      </c>
      <c r="J64" s="259"/>
      <c r="K64" s="216"/>
      <c r="L64" s="221"/>
      <c r="M64" s="222"/>
      <c r="N64" s="558"/>
    </row>
    <row r="65" spans="1:14">
      <c r="A65" s="471"/>
      <c r="B65" s="546"/>
      <c r="C65" s="201"/>
      <c r="D65" s="201"/>
      <c r="E65" s="471" t="s">
        <v>468</v>
      </c>
      <c r="F65" s="243">
        <v>82</v>
      </c>
      <c r="G65" s="231">
        <f t="shared" ref="G65:G66" si="12">F65*85/100</f>
        <v>69.7</v>
      </c>
      <c r="H65" s="256">
        <v>74</v>
      </c>
      <c r="I65" s="256">
        <f t="shared" ref="I65:I66" si="13">H65*70/100</f>
        <v>51.8</v>
      </c>
      <c r="J65" s="260"/>
      <c r="K65" s="217"/>
      <c r="L65" s="217"/>
      <c r="M65" s="217"/>
      <c r="N65" s="558"/>
    </row>
    <row r="66" spans="1:14">
      <c r="A66" s="202"/>
      <c r="B66" s="251"/>
      <c r="C66" s="203"/>
      <c r="D66" s="203"/>
      <c r="E66" s="202" t="s">
        <v>483</v>
      </c>
      <c r="F66" s="241">
        <v>65</v>
      </c>
      <c r="G66" s="226">
        <f t="shared" si="12"/>
        <v>55.25</v>
      </c>
      <c r="H66" s="256">
        <v>69</v>
      </c>
      <c r="I66" s="256">
        <f t="shared" si="13"/>
        <v>48.3</v>
      </c>
      <c r="J66" s="260"/>
      <c r="K66" s="217"/>
      <c r="L66" s="217"/>
      <c r="M66" s="217"/>
      <c r="N66" s="558"/>
    </row>
    <row r="67" spans="1:14" ht="18.75" hidden="1" customHeight="1">
      <c r="A67" s="202"/>
      <c r="B67" s="251"/>
      <c r="C67" s="203"/>
      <c r="D67" s="203"/>
      <c r="E67" s="202"/>
      <c r="F67" s="214"/>
      <c r="G67" s="226"/>
      <c r="H67" s="256"/>
      <c r="I67" s="256"/>
      <c r="J67" s="256"/>
      <c r="K67" s="217"/>
      <c r="L67" s="217"/>
      <c r="M67" s="217"/>
      <c r="N67" s="558"/>
    </row>
    <row r="68" spans="1:14" ht="18.75" hidden="1" customHeight="1">
      <c r="A68" s="202"/>
      <c r="B68" s="251"/>
      <c r="C68" s="203"/>
      <c r="D68" s="203"/>
      <c r="E68" s="202"/>
      <c r="F68" s="214"/>
      <c r="G68" s="226"/>
      <c r="H68" s="256">
        <v>75</v>
      </c>
      <c r="I68" s="256"/>
      <c r="J68" s="256">
        <f t="shared" ref="J68:J76" si="14">H68*30/100</f>
        <v>22.5</v>
      </c>
      <c r="K68" s="217"/>
      <c r="L68" s="217"/>
      <c r="M68" s="217"/>
      <c r="N68" s="558"/>
    </row>
    <row r="69" spans="1:14" ht="18.75" hidden="1" customHeight="1">
      <c r="A69" s="202"/>
      <c r="B69" s="251"/>
      <c r="C69" s="203"/>
      <c r="D69" s="203"/>
      <c r="E69" s="202"/>
      <c r="F69" s="214"/>
      <c r="G69" s="226"/>
      <c r="H69" s="256"/>
      <c r="I69" s="256"/>
      <c r="J69" s="256"/>
      <c r="K69" s="217"/>
      <c r="L69" s="217"/>
      <c r="M69" s="217"/>
      <c r="N69" s="558"/>
    </row>
    <row r="70" spans="1:14" ht="18.75" hidden="1" customHeight="1">
      <c r="A70" s="202"/>
      <c r="B70" s="251"/>
      <c r="C70" s="203"/>
      <c r="D70" s="203"/>
      <c r="E70" s="202"/>
      <c r="F70" s="214"/>
      <c r="G70" s="226"/>
      <c r="H70" s="256">
        <v>80</v>
      </c>
      <c r="I70" s="256"/>
      <c r="J70" s="256">
        <f t="shared" si="14"/>
        <v>24</v>
      </c>
      <c r="K70" s="217"/>
      <c r="L70" s="217"/>
      <c r="M70" s="217"/>
      <c r="N70" s="558"/>
    </row>
    <row r="71" spans="1:14" ht="18.75" hidden="1" customHeight="1">
      <c r="A71" s="202"/>
      <c r="B71" s="251"/>
      <c r="C71" s="203"/>
      <c r="D71" s="203"/>
      <c r="E71" s="202"/>
      <c r="F71" s="214"/>
      <c r="G71" s="226"/>
      <c r="H71" s="256">
        <v>77</v>
      </c>
      <c r="I71" s="256"/>
      <c r="J71" s="256">
        <f t="shared" si="14"/>
        <v>23.1</v>
      </c>
      <c r="K71" s="217"/>
      <c r="L71" s="217"/>
      <c r="M71" s="217"/>
      <c r="N71" s="558"/>
    </row>
    <row r="72" spans="1:14" ht="18.75" hidden="1" customHeight="1">
      <c r="A72" s="202"/>
      <c r="B72" s="251"/>
      <c r="C72" s="203"/>
      <c r="D72" s="203"/>
      <c r="E72" s="202"/>
      <c r="F72" s="214"/>
      <c r="G72" s="226"/>
      <c r="H72" s="256"/>
      <c r="I72" s="256"/>
      <c r="J72" s="256"/>
      <c r="K72" s="217"/>
      <c r="L72" s="217"/>
      <c r="M72" s="217"/>
      <c r="N72" s="558"/>
    </row>
    <row r="73" spans="1:14" ht="18.75" hidden="1" customHeight="1">
      <c r="A73" s="202"/>
      <c r="B73" s="251"/>
      <c r="C73" s="203"/>
      <c r="D73" s="203"/>
      <c r="E73" s="202"/>
      <c r="F73" s="214"/>
      <c r="G73" s="226"/>
      <c r="H73" s="256">
        <v>70</v>
      </c>
      <c r="I73" s="256"/>
      <c r="J73" s="256">
        <f t="shared" si="14"/>
        <v>21</v>
      </c>
      <c r="K73" s="217"/>
      <c r="L73" s="217"/>
      <c r="M73" s="217"/>
      <c r="N73" s="558"/>
    </row>
    <row r="74" spans="1:14" ht="18.75" hidden="1" customHeight="1">
      <c r="A74" s="202"/>
      <c r="B74" s="251"/>
      <c r="C74" s="203"/>
      <c r="D74" s="203"/>
      <c r="E74" s="202"/>
      <c r="F74" s="214"/>
      <c r="G74" s="226"/>
      <c r="H74" s="256"/>
      <c r="I74" s="256"/>
      <c r="J74" s="256"/>
      <c r="K74" s="217"/>
      <c r="L74" s="217"/>
      <c r="M74" s="217"/>
      <c r="N74" s="558"/>
    </row>
    <row r="75" spans="1:14" ht="18.75" hidden="1" customHeight="1">
      <c r="A75" s="202"/>
      <c r="B75" s="251"/>
      <c r="C75" s="203"/>
      <c r="D75" s="203"/>
      <c r="E75" s="202"/>
      <c r="F75" s="214"/>
      <c r="G75" s="226"/>
      <c r="H75" s="256"/>
      <c r="I75" s="256"/>
      <c r="J75" s="256"/>
      <c r="K75" s="217"/>
      <c r="L75" s="217"/>
      <c r="M75" s="217"/>
      <c r="N75" s="558"/>
    </row>
    <row r="76" spans="1:14" ht="18.75" hidden="1" customHeight="1">
      <c r="A76" s="202"/>
      <c r="B76" s="251"/>
      <c r="C76" s="203"/>
      <c r="D76" s="203"/>
      <c r="E76" s="202"/>
      <c r="F76" s="214"/>
      <c r="G76" s="226"/>
      <c r="H76" s="256">
        <v>75</v>
      </c>
      <c r="I76" s="256"/>
      <c r="J76" s="256">
        <f t="shared" si="14"/>
        <v>22.5</v>
      </c>
      <c r="K76" s="217"/>
      <c r="L76" s="217"/>
      <c r="M76" s="217"/>
      <c r="N76" s="558"/>
    </row>
    <row r="77" spans="1:14" ht="18.75" hidden="1" customHeight="1">
      <c r="A77" s="212"/>
      <c r="B77" s="213"/>
      <c r="C77" s="211"/>
      <c r="D77" s="211"/>
      <c r="E77" s="212"/>
      <c r="F77" s="215"/>
      <c r="G77" s="227"/>
      <c r="H77" s="261"/>
      <c r="I77" s="261"/>
      <c r="J77" s="256"/>
      <c r="K77" s="223"/>
      <c r="L77" s="223"/>
      <c r="M77" s="223"/>
      <c r="N77" s="558"/>
    </row>
    <row r="78" spans="1:14">
      <c r="A78" s="208"/>
      <c r="B78" s="209"/>
      <c r="C78" s="207"/>
      <c r="D78" s="207"/>
      <c r="E78" s="208"/>
      <c r="F78" s="210">
        <f>SUM(F64:F67)/3</f>
        <v>73</v>
      </c>
      <c r="G78" s="252">
        <f>AVERAGE(G64:G67)</f>
        <v>62.050000000000004</v>
      </c>
      <c r="H78" s="236"/>
      <c r="I78" s="220">
        <f>AVERAGE(I64:I66)</f>
        <v>50.166666666666664</v>
      </c>
      <c r="J78" s="220">
        <f>AVERAGE(J64:J77)</f>
        <v>22.619999999999997</v>
      </c>
      <c r="K78" s="254">
        <f>(I78+J78)*15/100</f>
        <v>10.917999999999999</v>
      </c>
      <c r="L78" s="225">
        <f>SUM(G78,K78)</f>
        <v>72.968000000000004</v>
      </c>
      <c r="M78" s="301">
        <v>3000</v>
      </c>
      <c r="N78" s="559" t="s">
        <v>532</v>
      </c>
    </row>
    <row r="79" spans="1:14">
      <c r="A79" s="200" t="s">
        <v>496</v>
      </c>
      <c r="B79" s="545" t="s">
        <v>469</v>
      </c>
      <c r="C79" s="199" t="s">
        <v>470</v>
      </c>
      <c r="D79" s="199" t="s">
        <v>386</v>
      </c>
      <c r="E79" s="200" t="s">
        <v>27</v>
      </c>
      <c r="F79" s="246">
        <v>86</v>
      </c>
      <c r="G79" s="232">
        <f>F79*85/100</f>
        <v>73.099999999999994</v>
      </c>
      <c r="H79" s="255">
        <v>82</v>
      </c>
      <c r="I79" s="255">
        <f>H79*70/100</f>
        <v>57.4</v>
      </c>
      <c r="J79" s="259"/>
      <c r="K79" s="216"/>
      <c r="L79" s="221"/>
      <c r="M79" s="222"/>
      <c r="N79" s="558"/>
    </row>
    <row r="80" spans="1:14">
      <c r="A80" s="202"/>
      <c r="B80" s="546"/>
      <c r="C80" s="203"/>
      <c r="D80" s="203"/>
      <c r="E80" s="202" t="s">
        <v>471</v>
      </c>
      <c r="F80" s="245">
        <v>82</v>
      </c>
      <c r="G80" s="231">
        <f t="shared" ref="G80:G81" si="15">F80*85/100</f>
        <v>69.7</v>
      </c>
      <c r="H80" s="256">
        <v>81</v>
      </c>
      <c r="I80" s="256">
        <f t="shared" ref="I80:I81" si="16">H80*70/100</f>
        <v>56.7</v>
      </c>
      <c r="J80" s="260"/>
      <c r="K80" s="217"/>
      <c r="L80" s="217"/>
      <c r="M80" s="217"/>
      <c r="N80" s="558"/>
    </row>
    <row r="81" spans="1:14">
      <c r="A81" s="202"/>
      <c r="B81" s="251"/>
      <c r="C81" s="203"/>
      <c r="D81" s="203"/>
      <c r="E81" s="202" t="s">
        <v>482</v>
      </c>
      <c r="F81" s="245">
        <v>90</v>
      </c>
      <c r="G81" s="231">
        <f t="shared" si="15"/>
        <v>76.5</v>
      </c>
      <c r="H81" s="256">
        <v>77</v>
      </c>
      <c r="I81" s="256">
        <f t="shared" si="16"/>
        <v>53.9</v>
      </c>
      <c r="J81" s="260"/>
      <c r="K81" s="217"/>
      <c r="L81" s="217"/>
      <c r="M81" s="217"/>
      <c r="N81" s="558"/>
    </row>
    <row r="82" spans="1:14" hidden="1">
      <c r="A82" s="202"/>
      <c r="B82" s="251"/>
      <c r="C82" s="203"/>
      <c r="D82" s="203"/>
      <c r="E82" s="202"/>
      <c r="F82" s="241"/>
      <c r="G82" s="226"/>
      <c r="H82" s="256"/>
      <c r="I82" s="256"/>
      <c r="J82" s="256"/>
      <c r="K82" s="217"/>
      <c r="L82" s="217"/>
      <c r="M82" s="217"/>
      <c r="N82" s="558"/>
    </row>
    <row r="83" spans="1:14" hidden="1">
      <c r="A83" s="202"/>
      <c r="B83" s="251"/>
      <c r="C83" s="203"/>
      <c r="D83" s="203"/>
      <c r="E83" s="202"/>
      <c r="F83" s="214"/>
      <c r="G83" s="226"/>
      <c r="H83" s="256"/>
      <c r="I83" s="256"/>
      <c r="J83" s="256"/>
      <c r="K83" s="217"/>
      <c r="L83" s="217"/>
      <c r="M83" s="217"/>
      <c r="N83" s="558"/>
    </row>
    <row r="84" spans="1:14" hidden="1">
      <c r="A84" s="202"/>
      <c r="B84" s="251"/>
      <c r="C84" s="203"/>
      <c r="D84" s="203"/>
      <c r="E84" s="202"/>
      <c r="F84" s="214"/>
      <c r="G84" s="226"/>
      <c r="H84" s="256">
        <v>85</v>
      </c>
      <c r="I84" s="256"/>
      <c r="J84" s="256">
        <f t="shared" ref="J84:J92" si="17">H84*30/100</f>
        <v>25.5</v>
      </c>
      <c r="K84" s="217"/>
      <c r="L84" s="217"/>
      <c r="M84" s="217"/>
      <c r="N84" s="558"/>
    </row>
    <row r="85" spans="1:14" hidden="1">
      <c r="A85" s="202"/>
      <c r="B85" s="251"/>
      <c r="C85" s="203"/>
      <c r="D85" s="203"/>
      <c r="E85" s="202"/>
      <c r="F85" s="214"/>
      <c r="G85" s="226"/>
      <c r="H85" s="256">
        <v>88</v>
      </c>
      <c r="I85" s="256"/>
      <c r="J85" s="256">
        <f t="shared" si="17"/>
        <v>26.4</v>
      </c>
      <c r="K85" s="217"/>
      <c r="L85" s="217"/>
      <c r="M85" s="217"/>
      <c r="N85" s="558"/>
    </row>
    <row r="86" spans="1:14" hidden="1">
      <c r="A86" s="202"/>
      <c r="B86" s="251"/>
      <c r="C86" s="203"/>
      <c r="D86" s="203"/>
      <c r="E86" s="202"/>
      <c r="F86" s="214"/>
      <c r="G86" s="226"/>
      <c r="H86" s="256">
        <v>80</v>
      </c>
      <c r="I86" s="256"/>
      <c r="J86" s="256">
        <f t="shared" si="17"/>
        <v>24</v>
      </c>
      <c r="K86" s="217"/>
      <c r="L86" s="217"/>
      <c r="M86" s="217"/>
      <c r="N86" s="558"/>
    </row>
    <row r="87" spans="1:14" hidden="1">
      <c r="A87" s="202"/>
      <c r="B87" s="251"/>
      <c r="C87" s="203"/>
      <c r="D87" s="203"/>
      <c r="E87" s="202"/>
      <c r="F87" s="214"/>
      <c r="G87" s="226"/>
      <c r="H87" s="256"/>
      <c r="I87" s="256"/>
      <c r="J87" s="256"/>
      <c r="K87" s="217"/>
      <c r="L87" s="217"/>
      <c r="M87" s="217"/>
      <c r="N87" s="558"/>
    </row>
    <row r="88" spans="1:14" hidden="1">
      <c r="A88" s="202"/>
      <c r="B88" s="251"/>
      <c r="C88" s="203"/>
      <c r="D88" s="203"/>
      <c r="E88" s="202"/>
      <c r="F88" s="214"/>
      <c r="G88" s="226"/>
      <c r="H88" s="256">
        <v>78</v>
      </c>
      <c r="I88" s="256"/>
      <c r="J88" s="256">
        <f t="shared" si="17"/>
        <v>23.4</v>
      </c>
      <c r="K88" s="217"/>
      <c r="L88" s="217"/>
      <c r="M88" s="217"/>
      <c r="N88" s="558"/>
    </row>
    <row r="89" spans="1:14" hidden="1">
      <c r="A89" s="202"/>
      <c r="B89" s="251"/>
      <c r="C89" s="203"/>
      <c r="D89" s="203"/>
      <c r="E89" s="202"/>
      <c r="F89" s="214"/>
      <c r="G89" s="226"/>
      <c r="H89" s="256"/>
      <c r="I89" s="256"/>
      <c r="J89" s="256"/>
      <c r="K89" s="217"/>
      <c r="L89" s="217"/>
      <c r="M89" s="217"/>
      <c r="N89" s="558"/>
    </row>
    <row r="90" spans="1:14" hidden="1">
      <c r="A90" s="202"/>
      <c r="B90" s="251"/>
      <c r="C90" s="203"/>
      <c r="D90" s="203"/>
      <c r="E90" s="202"/>
      <c r="F90" s="214"/>
      <c r="G90" s="226"/>
      <c r="H90" s="256"/>
      <c r="I90" s="256"/>
      <c r="J90" s="256"/>
      <c r="K90" s="217"/>
      <c r="L90" s="217"/>
      <c r="M90" s="217"/>
      <c r="N90" s="558"/>
    </row>
    <row r="91" spans="1:14" hidden="1">
      <c r="A91" s="202"/>
      <c r="B91" s="251"/>
      <c r="C91" s="203"/>
      <c r="D91" s="203"/>
      <c r="E91" s="202"/>
      <c r="F91" s="214"/>
      <c r="G91" s="226"/>
      <c r="H91" s="256"/>
      <c r="I91" s="256"/>
      <c r="J91" s="256"/>
      <c r="K91" s="217"/>
      <c r="L91" s="217"/>
      <c r="M91" s="217"/>
      <c r="N91" s="558"/>
    </row>
    <row r="92" spans="1:14" hidden="1">
      <c r="A92" s="202"/>
      <c r="B92" s="251"/>
      <c r="C92" s="203"/>
      <c r="D92" s="203"/>
      <c r="E92" s="202"/>
      <c r="F92" s="214"/>
      <c r="G92" s="226"/>
      <c r="H92" s="256">
        <v>82</v>
      </c>
      <c r="I92" s="256"/>
      <c r="J92" s="256">
        <f t="shared" si="17"/>
        <v>24.6</v>
      </c>
      <c r="K92" s="217"/>
      <c r="L92" s="217"/>
      <c r="M92" s="217"/>
      <c r="N92" s="558"/>
    </row>
    <row r="93" spans="1:14" hidden="1">
      <c r="A93" s="212"/>
      <c r="B93" s="213"/>
      <c r="C93" s="211"/>
      <c r="D93" s="211"/>
      <c r="E93" s="212"/>
      <c r="F93" s="215"/>
      <c r="G93" s="227"/>
      <c r="H93" s="261"/>
      <c r="I93" s="261"/>
      <c r="J93" s="256"/>
      <c r="K93" s="223"/>
      <c r="L93" s="223"/>
      <c r="M93" s="223"/>
      <c r="N93" s="558"/>
    </row>
    <row r="94" spans="1:14">
      <c r="A94" s="208"/>
      <c r="B94" s="209"/>
      <c r="C94" s="207"/>
      <c r="D94" s="207"/>
      <c r="E94" s="208"/>
      <c r="F94" s="210">
        <f>SUM(F79:F82)/3</f>
        <v>86</v>
      </c>
      <c r="G94" s="252">
        <f>AVERAGE(G79:G82)</f>
        <v>73.100000000000009</v>
      </c>
      <c r="H94" s="236"/>
      <c r="I94" s="220">
        <f>AVERAGE(I79:I81)</f>
        <v>56</v>
      </c>
      <c r="J94" s="220">
        <f>AVERAGE(J80:J93)</f>
        <v>24.78</v>
      </c>
      <c r="K94" s="254">
        <f>(I94+J94)*15/100</f>
        <v>12.117000000000001</v>
      </c>
      <c r="L94" s="225">
        <f>SUM(G94,K94)</f>
        <v>85.217000000000013</v>
      </c>
      <c r="M94" s="298">
        <v>8000</v>
      </c>
      <c r="N94" s="559" t="s">
        <v>532</v>
      </c>
    </row>
    <row r="95" spans="1:14" ht="36">
      <c r="A95" s="218" t="s">
        <v>497</v>
      </c>
      <c r="B95" s="545" t="s">
        <v>484</v>
      </c>
      <c r="C95" s="198" t="s">
        <v>485</v>
      </c>
      <c r="D95" s="198" t="s">
        <v>465</v>
      </c>
      <c r="E95" s="470" t="s">
        <v>330</v>
      </c>
      <c r="F95" s="244">
        <v>79</v>
      </c>
      <c r="G95" s="230">
        <f>F95*85/100</f>
        <v>67.150000000000006</v>
      </c>
      <c r="H95" s="255">
        <v>75</v>
      </c>
      <c r="I95" s="255">
        <f>H95*70/100</f>
        <v>52.5</v>
      </c>
      <c r="J95" s="259"/>
      <c r="K95" s="216"/>
      <c r="L95" s="221"/>
      <c r="M95" s="222"/>
      <c r="N95" s="558"/>
    </row>
    <row r="96" spans="1:14">
      <c r="A96" s="202"/>
      <c r="B96" s="546"/>
      <c r="C96" s="203"/>
      <c r="D96" s="203"/>
      <c r="E96" s="202" t="s">
        <v>480</v>
      </c>
      <c r="F96" s="245">
        <v>77</v>
      </c>
      <c r="G96" s="226">
        <f t="shared" ref="G96:G97" si="18">F96*85/100</f>
        <v>65.45</v>
      </c>
      <c r="H96" s="256">
        <v>78</v>
      </c>
      <c r="I96" s="256">
        <f t="shared" ref="I96:I97" si="19">H96*70/100</f>
        <v>54.6</v>
      </c>
      <c r="J96" s="260"/>
      <c r="K96" s="217"/>
      <c r="L96" s="217"/>
      <c r="M96" s="217"/>
      <c r="N96" s="558"/>
    </row>
    <row r="97" spans="1:14">
      <c r="A97" s="202"/>
      <c r="B97" s="251"/>
      <c r="C97" s="203"/>
      <c r="D97" s="203"/>
      <c r="E97" s="202" t="s">
        <v>483</v>
      </c>
      <c r="F97" s="245">
        <v>78</v>
      </c>
      <c r="G97" s="231">
        <f t="shared" si="18"/>
        <v>66.3</v>
      </c>
      <c r="H97" s="256">
        <v>84</v>
      </c>
      <c r="I97" s="256">
        <f t="shared" si="19"/>
        <v>58.8</v>
      </c>
      <c r="J97" s="260"/>
      <c r="K97" s="217"/>
      <c r="L97" s="217"/>
      <c r="M97" s="217"/>
      <c r="N97" s="558"/>
    </row>
    <row r="98" spans="1:14" hidden="1">
      <c r="A98" s="202"/>
      <c r="B98" s="251"/>
      <c r="C98" s="203"/>
      <c r="D98" s="203"/>
      <c r="E98" s="202"/>
      <c r="F98" s="202"/>
      <c r="G98" s="226"/>
      <c r="H98" s="256"/>
      <c r="I98" s="256"/>
      <c r="J98" s="256"/>
      <c r="K98" s="217"/>
      <c r="L98" s="217"/>
      <c r="M98" s="217"/>
      <c r="N98" s="558"/>
    </row>
    <row r="99" spans="1:14" hidden="1">
      <c r="A99" s="202"/>
      <c r="B99" s="251"/>
      <c r="C99" s="203"/>
      <c r="D99" s="203"/>
      <c r="E99" s="202"/>
      <c r="F99" s="202"/>
      <c r="G99" s="226"/>
      <c r="H99" s="256"/>
      <c r="I99" s="256"/>
      <c r="J99" s="256"/>
      <c r="K99" s="217"/>
      <c r="L99" s="217"/>
      <c r="M99" s="217"/>
      <c r="N99" s="558"/>
    </row>
    <row r="100" spans="1:14" hidden="1">
      <c r="A100" s="202"/>
      <c r="B100" s="251"/>
      <c r="C100" s="203"/>
      <c r="D100" s="203"/>
      <c r="E100" s="202"/>
      <c r="F100" s="202"/>
      <c r="G100" s="226"/>
      <c r="H100" s="256">
        <v>87</v>
      </c>
      <c r="I100" s="256"/>
      <c r="J100" s="256">
        <f t="shared" ref="J100:J107" si="20">H100*30/100</f>
        <v>26.1</v>
      </c>
      <c r="K100" s="217"/>
      <c r="L100" s="217"/>
      <c r="M100" s="217"/>
      <c r="N100" s="558"/>
    </row>
    <row r="101" spans="1:14" hidden="1">
      <c r="A101" s="202"/>
      <c r="B101" s="251"/>
      <c r="C101" s="203"/>
      <c r="D101" s="203"/>
      <c r="E101" s="202"/>
      <c r="F101" s="202"/>
      <c r="G101" s="226"/>
      <c r="H101" s="256">
        <v>75</v>
      </c>
      <c r="I101" s="256"/>
      <c r="J101" s="256">
        <f t="shared" si="20"/>
        <v>22.5</v>
      </c>
      <c r="K101" s="217"/>
      <c r="L101" s="217"/>
      <c r="M101" s="217"/>
      <c r="N101" s="558"/>
    </row>
    <row r="102" spans="1:14" hidden="1">
      <c r="A102" s="202"/>
      <c r="B102" s="251"/>
      <c r="C102" s="203"/>
      <c r="D102" s="203"/>
      <c r="E102" s="202"/>
      <c r="F102" s="202"/>
      <c r="G102" s="226"/>
      <c r="H102" s="256">
        <v>86</v>
      </c>
      <c r="I102" s="256"/>
      <c r="J102" s="256">
        <f t="shared" si="20"/>
        <v>25.8</v>
      </c>
      <c r="K102" s="217"/>
      <c r="L102" s="217"/>
      <c r="M102" s="217"/>
      <c r="N102" s="558"/>
    </row>
    <row r="103" spans="1:14" hidden="1">
      <c r="A103" s="202"/>
      <c r="B103" s="251"/>
      <c r="C103" s="203"/>
      <c r="D103" s="203"/>
      <c r="E103" s="202"/>
      <c r="F103" s="202"/>
      <c r="G103" s="226"/>
      <c r="H103" s="256"/>
      <c r="I103" s="256"/>
      <c r="J103" s="256"/>
      <c r="K103" s="217"/>
      <c r="L103" s="217"/>
      <c r="M103" s="217"/>
      <c r="N103" s="558"/>
    </row>
    <row r="104" spans="1:14" hidden="1">
      <c r="A104" s="202"/>
      <c r="B104" s="251"/>
      <c r="C104" s="203"/>
      <c r="D104" s="203"/>
      <c r="E104" s="202"/>
      <c r="F104" s="202"/>
      <c r="G104" s="226"/>
      <c r="H104" s="256"/>
      <c r="I104" s="256"/>
      <c r="J104" s="256"/>
      <c r="K104" s="217"/>
      <c r="L104" s="217"/>
      <c r="M104" s="217"/>
      <c r="N104" s="558"/>
    </row>
    <row r="105" spans="1:14" hidden="1">
      <c r="A105" s="202"/>
      <c r="B105" s="251"/>
      <c r="C105" s="203"/>
      <c r="D105" s="203"/>
      <c r="E105" s="202"/>
      <c r="F105" s="202"/>
      <c r="G105" s="226"/>
      <c r="H105" s="256"/>
      <c r="I105" s="256"/>
      <c r="J105" s="256"/>
      <c r="K105" s="217"/>
      <c r="L105" s="217"/>
      <c r="M105" s="217"/>
      <c r="N105" s="558"/>
    </row>
    <row r="106" spans="1:14" hidden="1">
      <c r="A106" s="202"/>
      <c r="B106" s="251"/>
      <c r="C106" s="203"/>
      <c r="D106" s="203"/>
      <c r="E106" s="202"/>
      <c r="F106" s="202"/>
      <c r="G106" s="226"/>
      <c r="H106" s="256"/>
      <c r="I106" s="256"/>
      <c r="J106" s="256"/>
      <c r="K106" s="217"/>
      <c r="L106" s="217"/>
      <c r="M106" s="217"/>
      <c r="N106" s="558"/>
    </row>
    <row r="107" spans="1:14" hidden="1">
      <c r="A107" s="202"/>
      <c r="B107" s="251"/>
      <c r="C107" s="203"/>
      <c r="D107" s="203"/>
      <c r="E107" s="202"/>
      <c r="F107" s="202"/>
      <c r="G107" s="226"/>
      <c r="H107" s="256">
        <v>92</v>
      </c>
      <c r="I107" s="256"/>
      <c r="J107" s="256">
        <f t="shared" si="20"/>
        <v>27.6</v>
      </c>
      <c r="K107" s="217"/>
      <c r="L107" s="217"/>
      <c r="M107" s="217"/>
      <c r="N107" s="558"/>
    </row>
    <row r="108" spans="1:14" hidden="1">
      <c r="A108" s="212"/>
      <c r="B108" s="213"/>
      <c r="C108" s="211"/>
      <c r="D108" s="211"/>
      <c r="E108" s="212"/>
      <c r="F108" s="212"/>
      <c r="G108" s="227"/>
      <c r="H108" s="261"/>
      <c r="I108" s="261"/>
      <c r="J108" s="256"/>
      <c r="K108" s="223"/>
      <c r="L108" s="223"/>
      <c r="M108" s="223"/>
      <c r="N108" s="558"/>
    </row>
    <row r="109" spans="1:14">
      <c r="A109" s="208"/>
      <c r="B109" s="209"/>
      <c r="C109" s="207"/>
      <c r="D109" s="207"/>
      <c r="E109" s="208"/>
      <c r="F109" s="210">
        <f>SUM(F95:F98)/3</f>
        <v>78</v>
      </c>
      <c r="G109" s="252">
        <f>AVERAGE(G95:G98)</f>
        <v>66.300000000000011</v>
      </c>
      <c r="H109" s="236"/>
      <c r="I109" s="220">
        <f>AVERAGE(I95:I97)</f>
        <v>55.29999999999999</v>
      </c>
      <c r="J109" s="220">
        <f>AVERAGE(J95:J108)</f>
        <v>25.5</v>
      </c>
      <c r="K109" s="254">
        <f>(I109+J109)*15/100</f>
        <v>12.119999999999997</v>
      </c>
      <c r="L109" s="225">
        <f>SUM(G109,K109)</f>
        <v>78.420000000000016</v>
      </c>
      <c r="M109" s="301">
        <v>3000</v>
      </c>
      <c r="N109" s="559" t="s">
        <v>532</v>
      </c>
    </row>
    <row r="110" spans="1:14" ht="36">
      <c r="A110" s="218" t="s">
        <v>498</v>
      </c>
      <c r="B110" s="472" t="s">
        <v>472</v>
      </c>
      <c r="C110" s="198" t="s">
        <v>473</v>
      </c>
      <c r="D110" s="198" t="s">
        <v>465</v>
      </c>
      <c r="E110" s="248" t="s">
        <v>330</v>
      </c>
      <c r="F110" s="242">
        <v>73</v>
      </c>
      <c r="G110" s="230">
        <f>F110*85/100</f>
        <v>62.05</v>
      </c>
      <c r="H110" s="255">
        <v>77</v>
      </c>
      <c r="I110" s="255">
        <f>H110*70/100</f>
        <v>53.9</v>
      </c>
      <c r="J110" s="259"/>
      <c r="K110" s="216"/>
      <c r="L110" s="221"/>
      <c r="M110" s="222"/>
      <c r="N110" s="558"/>
    </row>
    <row r="111" spans="1:14" hidden="1">
      <c r="A111" s="202"/>
      <c r="B111" s="251"/>
      <c r="C111" s="203"/>
      <c r="D111" s="203"/>
      <c r="E111" s="202"/>
      <c r="F111" s="202"/>
      <c r="G111" s="226"/>
      <c r="H111" s="256"/>
      <c r="I111" s="256"/>
      <c r="J111" s="256"/>
      <c r="K111" s="217"/>
      <c r="L111" s="217"/>
      <c r="M111" s="217"/>
      <c r="N111" s="558"/>
    </row>
    <row r="112" spans="1:14" hidden="1">
      <c r="A112" s="202"/>
      <c r="B112" s="251"/>
      <c r="C112" s="203"/>
      <c r="D112" s="203"/>
      <c r="E112" s="202"/>
      <c r="F112" s="202"/>
      <c r="G112" s="226"/>
      <c r="H112" s="256"/>
      <c r="I112" s="256"/>
      <c r="J112" s="256"/>
      <c r="K112" s="217"/>
      <c r="L112" s="217"/>
      <c r="M112" s="217"/>
      <c r="N112" s="558"/>
    </row>
    <row r="113" spans="1:14" hidden="1">
      <c r="A113" s="202"/>
      <c r="B113" s="251"/>
      <c r="C113" s="203"/>
      <c r="D113" s="203"/>
      <c r="E113" s="202"/>
      <c r="F113" s="202"/>
      <c r="G113" s="226"/>
      <c r="H113" s="256">
        <v>85</v>
      </c>
      <c r="I113" s="256"/>
      <c r="J113" s="256">
        <f t="shared" ref="J113:J116" si="21">H113*30/100</f>
        <v>25.5</v>
      </c>
      <c r="K113" s="217"/>
      <c r="L113" s="217"/>
      <c r="M113" s="217"/>
      <c r="N113" s="558"/>
    </row>
    <row r="114" spans="1:14" hidden="1">
      <c r="A114" s="202"/>
      <c r="B114" s="251"/>
      <c r="C114" s="203"/>
      <c r="D114" s="203"/>
      <c r="E114" s="202"/>
      <c r="F114" s="202"/>
      <c r="G114" s="226"/>
      <c r="H114" s="256">
        <v>90</v>
      </c>
      <c r="I114" s="256"/>
      <c r="J114" s="256">
        <f t="shared" si="21"/>
        <v>27</v>
      </c>
      <c r="K114" s="217"/>
      <c r="L114" s="217"/>
      <c r="M114" s="217"/>
      <c r="N114" s="558"/>
    </row>
    <row r="115" spans="1:14" hidden="1">
      <c r="A115" s="202"/>
      <c r="B115" s="251"/>
      <c r="C115" s="203"/>
      <c r="D115" s="203"/>
      <c r="E115" s="202"/>
      <c r="F115" s="202"/>
      <c r="G115" s="226"/>
      <c r="H115" s="256">
        <v>82</v>
      </c>
      <c r="I115" s="256"/>
      <c r="J115" s="256">
        <f t="shared" si="21"/>
        <v>24.6</v>
      </c>
      <c r="K115" s="217"/>
      <c r="L115" s="217"/>
      <c r="M115" s="217"/>
      <c r="N115" s="558"/>
    </row>
    <row r="116" spans="1:14" hidden="1">
      <c r="A116" s="202"/>
      <c r="B116" s="251"/>
      <c r="C116" s="203"/>
      <c r="D116" s="203"/>
      <c r="E116" s="202"/>
      <c r="F116" s="202"/>
      <c r="G116" s="226"/>
      <c r="H116" s="256">
        <v>91</v>
      </c>
      <c r="I116" s="256"/>
      <c r="J116" s="256">
        <f t="shared" si="21"/>
        <v>27.3</v>
      </c>
      <c r="K116" s="217"/>
      <c r="L116" s="217"/>
      <c r="M116" s="217"/>
      <c r="N116" s="558"/>
    </row>
    <row r="117" spans="1:14" hidden="1">
      <c r="A117" s="202"/>
      <c r="B117" s="251"/>
      <c r="C117" s="203"/>
      <c r="D117" s="203"/>
      <c r="E117" s="202"/>
      <c r="F117" s="202"/>
      <c r="G117" s="226"/>
      <c r="H117" s="256"/>
      <c r="I117" s="256"/>
      <c r="J117" s="256"/>
      <c r="K117" s="217"/>
      <c r="L117" s="217"/>
      <c r="M117" s="217"/>
      <c r="N117" s="558"/>
    </row>
    <row r="118" spans="1:14" hidden="1">
      <c r="A118" s="202"/>
      <c r="B118" s="251"/>
      <c r="C118" s="203"/>
      <c r="D118" s="203"/>
      <c r="E118" s="202"/>
      <c r="F118" s="202"/>
      <c r="G118" s="226"/>
      <c r="H118" s="256"/>
      <c r="I118" s="256"/>
      <c r="J118" s="256"/>
      <c r="K118" s="217"/>
      <c r="L118" s="217"/>
      <c r="M118" s="217"/>
      <c r="N118" s="558"/>
    </row>
    <row r="119" spans="1:14" hidden="1">
      <c r="A119" s="202"/>
      <c r="B119" s="251"/>
      <c r="C119" s="203"/>
      <c r="D119" s="203"/>
      <c r="E119" s="202"/>
      <c r="F119" s="202"/>
      <c r="G119" s="226"/>
      <c r="H119" s="256"/>
      <c r="I119" s="256"/>
      <c r="J119" s="256"/>
      <c r="K119" s="217"/>
      <c r="L119" s="217"/>
      <c r="M119" s="217"/>
      <c r="N119" s="558"/>
    </row>
    <row r="120" spans="1:14" hidden="1">
      <c r="A120" s="202"/>
      <c r="B120" s="251"/>
      <c r="C120" s="203"/>
      <c r="D120" s="203"/>
      <c r="E120" s="202"/>
      <c r="F120" s="202"/>
      <c r="G120" s="226"/>
      <c r="H120" s="256"/>
      <c r="I120" s="256"/>
      <c r="J120" s="256"/>
      <c r="K120" s="217"/>
      <c r="L120" s="217"/>
      <c r="M120" s="217"/>
      <c r="N120" s="558"/>
    </row>
    <row r="121" spans="1:14" hidden="1">
      <c r="A121" s="212"/>
      <c r="B121" s="213"/>
      <c r="C121" s="211"/>
      <c r="D121" s="211"/>
      <c r="E121" s="212"/>
      <c r="F121" s="212"/>
      <c r="G121" s="227"/>
      <c r="H121" s="261"/>
      <c r="I121" s="261"/>
      <c r="J121" s="256"/>
      <c r="K121" s="223"/>
      <c r="L121" s="223"/>
      <c r="M121" s="223"/>
      <c r="N121" s="558"/>
    </row>
    <row r="122" spans="1:14">
      <c r="A122" s="208"/>
      <c r="B122" s="209"/>
      <c r="C122" s="207"/>
      <c r="D122" s="207"/>
      <c r="E122" s="208"/>
      <c r="F122" s="210">
        <f>SUM(F110:F111)/3</f>
        <v>24.333333333333332</v>
      </c>
      <c r="G122" s="252">
        <f>AVERAGE(G110:G111)</f>
        <v>62.05</v>
      </c>
      <c r="H122" s="236"/>
      <c r="I122" s="220">
        <f>AVERAGE(I110:I110)</f>
        <v>53.9</v>
      </c>
      <c r="J122" s="220">
        <f>AVERAGE(J110:J121)</f>
        <v>26.099999999999998</v>
      </c>
      <c r="K122" s="254">
        <f>(I122+J122)*15/100</f>
        <v>12</v>
      </c>
      <c r="L122" s="225">
        <f>SUM(G122,K122)</f>
        <v>74.05</v>
      </c>
      <c r="M122" s="302">
        <v>6000</v>
      </c>
      <c r="N122" s="559" t="s">
        <v>532</v>
      </c>
    </row>
    <row r="123" spans="1:14" ht="36">
      <c r="A123" s="218" t="s">
        <v>499</v>
      </c>
      <c r="B123" s="250" t="s">
        <v>474</v>
      </c>
      <c r="C123" s="198" t="s">
        <v>475</v>
      </c>
      <c r="D123" s="199" t="s">
        <v>465</v>
      </c>
      <c r="E123" s="200" t="s">
        <v>330</v>
      </c>
      <c r="F123" s="240">
        <v>72</v>
      </c>
      <c r="G123" s="232">
        <f>F123*85/100</f>
        <v>61.2</v>
      </c>
      <c r="H123" s="255">
        <v>81</v>
      </c>
      <c r="I123" s="255">
        <f>H123*70/100</f>
        <v>56.7</v>
      </c>
      <c r="J123" s="259"/>
      <c r="K123" s="216"/>
      <c r="L123" s="221"/>
      <c r="M123" s="222"/>
      <c r="N123" s="558"/>
    </row>
    <row r="124" spans="1:14" hidden="1">
      <c r="A124" s="202"/>
      <c r="B124" s="251"/>
      <c r="C124" s="203"/>
      <c r="D124" s="203"/>
      <c r="E124" s="202"/>
      <c r="F124" s="202"/>
      <c r="G124" s="226"/>
      <c r="H124" s="256"/>
      <c r="I124" s="256"/>
      <c r="J124" s="256"/>
      <c r="K124" s="217"/>
      <c r="L124" s="217"/>
      <c r="M124" s="217"/>
      <c r="N124" s="558"/>
    </row>
    <row r="125" spans="1:14" hidden="1">
      <c r="A125" s="202"/>
      <c r="B125" s="251"/>
      <c r="C125" s="203"/>
      <c r="D125" s="203"/>
      <c r="E125" s="202"/>
      <c r="F125" s="202"/>
      <c r="G125" s="226"/>
      <c r="H125" s="256"/>
      <c r="I125" s="256"/>
      <c r="J125" s="256"/>
      <c r="K125" s="217"/>
      <c r="L125" s="217"/>
      <c r="M125" s="217"/>
      <c r="N125" s="558"/>
    </row>
    <row r="126" spans="1:14" hidden="1">
      <c r="A126" s="202"/>
      <c r="B126" s="251"/>
      <c r="C126" s="203"/>
      <c r="D126" s="203"/>
      <c r="E126" s="202"/>
      <c r="F126" s="202"/>
      <c r="G126" s="226"/>
      <c r="H126" s="256">
        <v>80</v>
      </c>
      <c r="I126" s="256"/>
      <c r="J126" s="256">
        <f t="shared" ref="J126:J129" si="22">H126*30/100</f>
        <v>24</v>
      </c>
      <c r="K126" s="217"/>
      <c r="L126" s="217"/>
      <c r="M126" s="217"/>
      <c r="N126" s="558"/>
    </row>
    <row r="127" spans="1:14" hidden="1">
      <c r="A127" s="202"/>
      <c r="B127" s="251"/>
      <c r="C127" s="203"/>
      <c r="D127" s="203"/>
      <c r="E127" s="202"/>
      <c r="F127" s="202"/>
      <c r="G127" s="226"/>
      <c r="H127" s="256"/>
      <c r="I127" s="256"/>
      <c r="J127" s="256"/>
      <c r="K127" s="217"/>
      <c r="L127" s="217"/>
      <c r="M127" s="217"/>
      <c r="N127" s="558"/>
    </row>
    <row r="128" spans="1:14" hidden="1">
      <c r="A128" s="202"/>
      <c r="B128" s="251"/>
      <c r="C128" s="203"/>
      <c r="D128" s="203"/>
      <c r="E128" s="202"/>
      <c r="F128" s="202"/>
      <c r="G128" s="226"/>
      <c r="H128" s="256"/>
      <c r="I128" s="256"/>
      <c r="J128" s="256"/>
      <c r="K128" s="217"/>
      <c r="L128" s="217"/>
      <c r="M128" s="217"/>
      <c r="N128" s="558"/>
    </row>
    <row r="129" spans="1:14" hidden="1">
      <c r="A129" s="202"/>
      <c r="B129" s="251"/>
      <c r="C129" s="203"/>
      <c r="D129" s="203"/>
      <c r="E129" s="202"/>
      <c r="F129" s="202"/>
      <c r="G129" s="226"/>
      <c r="H129" s="256">
        <v>86</v>
      </c>
      <c r="I129" s="256"/>
      <c r="J129" s="256">
        <f t="shared" si="22"/>
        <v>25.8</v>
      </c>
      <c r="K129" s="217"/>
      <c r="L129" s="217"/>
      <c r="M129" s="217"/>
      <c r="N129" s="558"/>
    </row>
    <row r="130" spans="1:14" hidden="1">
      <c r="A130" s="202"/>
      <c r="B130" s="251"/>
      <c r="C130" s="203"/>
      <c r="D130" s="203"/>
      <c r="E130" s="202"/>
      <c r="F130" s="202"/>
      <c r="G130" s="226"/>
      <c r="H130" s="256"/>
      <c r="I130" s="256"/>
      <c r="J130" s="256"/>
      <c r="K130" s="217"/>
      <c r="L130" s="217"/>
      <c r="M130" s="217"/>
      <c r="N130" s="558"/>
    </row>
    <row r="131" spans="1:14" hidden="1">
      <c r="A131" s="202"/>
      <c r="B131" s="251"/>
      <c r="C131" s="203"/>
      <c r="D131" s="203"/>
      <c r="E131" s="202"/>
      <c r="F131" s="202"/>
      <c r="G131" s="226"/>
      <c r="H131" s="256"/>
      <c r="I131" s="256"/>
      <c r="J131" s="256"/>
      <c r="K131" s="217"/>
      <c r="L131" s="217"/>
      <c r="M131" s="217"/>
      <c r="N131" s="558"/>
    </row>
    <row r="132" spans="1:14" hidden="1">
      <c r="A132" s="202"/>
      <c r="B132" s="251"/>
      <c r="C132" s="203"/>
      <c r="D132" s="203"/>
      <c r="E132" s="202"/>
      <c r="F132" s="202"/>
      <c r="G132" s="226"/>
      <c r="H132" s="256"/>
      <c r="I132" s="256"/>
      <c r="J132" s="256"/>
      <c r="K132" s="217"/>
      <c r="L132" s="217"/>
      <c r="M132" s="217"/>
      <c r="N132" s="558"/>
    </row>
    <row r="133" spans="1:14" hidden="1">
      <c r="A133" s="202"/>
      <c r="B133" s="251"/>
      <c r="C133" s="203"/>
      <c r="D133" s="203"/>
      <c r="E133" s="202"/>
      <c r="F133" s="202"/>
      <c r="G133" s="226"/>
      <c r="H133" s="256"/>
      <c r="I133" s="256"/>
      <c r="J133" s="256"/>
      <c r="K133" s="217"/>
      <c r="L133" s="217"/>
      <c r="M133" s="217"/>
      <c r="N133" s="558"/>
    </row>
    <row r="134" spans="1:14" hidden="1">
      <c r="A134" s="212"/>
      <c r="B134" s="213"/>
      <c r="C134" s="211"/>
      <c r="D134" s="211"/>
      <c r="E134" s="212"/>
      <c r="F134" s="212"/>
      <c r="G134" s="227"/>
      <c r="H134" s="261"/>
      <c r="I134" s="261"/>
      <c r="J134" s="256"/>
      <c r="K134" s="223"/>
      <c r="L134" s="223"/>
      <c r="M134" s="223"/>
      <c r="N134" s="558"/>
    </row>
    <row r="135" spans="1:14">
      <c r="A135" s="208"/>
      <c r="B135" s="209"/>
      <c r="C135" s="207"/>
      <c r="D135" s="207"/>
      <c r="E135" s="208"/>
      <c r="F135" s="210">
        <f>SUM(F123:F124)/3</f>
        <v>24</v>
      </c>
      <c r="G135" s="252">
        <f>AVERAGE(G123:G124)</f>
        <v>61.2</v>
      </c>
      <c r="H135" s="236"/>
      <c r="I135" s="220">
        <f>AVERAGE(I123:I123)</f>
        <v>56.7</v>
      </c>
      <c r="J135" s="220">
        <f>AVERAGE(J123:J134)</f>
        <v>24.9</v>
      </c>
      <c r="K135" s="254">
        <f>(I135+J135)*15/100</f>
        <v>12.24</v>
      </c>
      <c r="L135" s="225">
        <f>SUM(G135,K135)</f>
        <v>73.44</v>
      </c>
      <c r="M135" s="301">
        <v>3000</v>
      </c>
      <c r="N135" s="559" t="s">
        <v>532</v>
      </c>
    </row>
    <row r="136" spans="1:14" ht="36">
      <c r="A136" s="218" t="s">
        <v>500</v>
      </c>
      <c r="B136" s="543" t="s">
        <v>476</v>
      </c>
      <c r="C136" s="198" t="s">
        <v>477</v>
      </c>
      <c r="D136" s="198" t="s">
        <v>465</v>
      </c>
      <c r="E136" s="200" t="s">
        <v>330</v>
      </c>
      <c r="F136" s="240">
        <v>74</v>
      </c>
      <c r="G136" s="232">
        <f>F136*85/100</f>
        <v>62.9</v>
      </c>
      <c r="H136" s="255">
        <v>77</v>
      </c>
      <c r="I136" s="255">
        <f>H136*70/100</f>
        <v>53.9</v>
      </c>
      <c r="J136" s="259"/>
      <c r="K136" s="216"/>
      <c r="L136" s="221"/>
      <c r="M136" s="222"/>
      <c r="N136" s="558"/>
    </row>
    <row r="137" spans="1:14">
      <c r="A137" s="267"/>
      <c r="B137" s="544"/>
      <c r="C137" s="201"/>
      <c r="D137" s="201"/>
      <c r="E137" s="202" t="s">
        <v>455</v>
      </c>
      <c r="F137" s="241">
        <v>94</v>
      </c>
      <c r="G137" s="231">
        <f t="shared" ref="G137" si="23">F137*85/100</f>
        <v>79.900000000000006</v>
      </c>
      <c r="H137" s="256">
        <v>85</v>
      </c>
      <c r="I137" s="256">
        <f t="shared" ref="I137" si="24">H137*70/100</f>
        <v>59.5</v>
      </c>
      <c r="J137" s="260"/>
      <c r="K137" s="217"/>
      <c r="L137" s="217"/>
      <c r="M137" s="217"/>
      <c r="N137" s="558"/>
    </row>
    <row r="138" spans="1:14" hidden="1">
      <c r="A138" s="202"/>
      <c r="B138" s="251"/>
      <c r="C138" s="203"/>
      <c r="D138" s="203"/>
      <c r="E138" s="202"/>
      <c r="F138" s="202"/>
      <c r="G138" s="226"/>
      <c r="H138" s="256"/>
      <c r="I138" s="256"/>
      <c r="J138" s="256"/>
      <c r="K138" s="217"/>
      <c r="L138" s="217"/>
      <c r="M138" s="217"/>
      <c r="N138" s="558"/>
    </row>
    <row r="139" spans="1:14" hidden="1">
      <c r="A139" s="202"/>
      <c r="B139" s="251"/>
      <c r="C139" s="203"/>
      <c r="D139" s="203"/>
      <c r="E139" s="202"/>
      <c r="F139" s="202"/>
      <c r="G139" s="226"/>
      <c r="H139" s="256"/>
      <c r="I139" s="256"/>
      <c r="J139" s="256"/>
      <c r="K139" s="217"/>
      <c r="L139" s="217"/>
      <c r="M139" s="217"/>
      <c r="N139" s="558"/>
    </row>
    <row r="140" spans="1:14" hidden="1">
      <c r="A140" s="202"/>
      <c r="B140" s="251"/>
      <c r="C140" s="203"/>
      <c r="D140" s="203"/>
      <c r="E140" s="202"/>
      <c r="F140" s="202"/>
      <c r="G140" s="226"/>
      <c r="H140" s="256">
        <v>83</v>
      </c>
      <c r="I140" s="256"/>
      <c r="J140" s="256">
        <f t="shared" ref="J140:J149" si="25">H140*30/100</f>
        <v>24.9</v>
      </c>
      <c r="K140" s="217"/>
      <c r="L140" s="217"/>
      <c r="M140" s="217"/>
      <c r="N140" s="558"/>
    </row>
    <row r="141" spans="1:14" hidden="1">
      <c r="A141" s="202"/>
      <c r="B141" s="251"/>
      <c r="C141" s="203"/>
      <c r="D141" s="203"/>
      <c r="E141" s="202"/>
      <c r="F141" s="202"/>
      <c r="G141" s="226"/>
      <c r="H141" s="256"/>
      <c r="I141" s="256"/>
      <c r="J141" s="256"/>
      <c r="K141" s="217"/>
      <c r="L141" s="217"/>
      <c r="M141" s="217"/>
      <c r="N141" s="558"/>
    </row>
    <row r="142" spans="1:14" hidden="1">
      <c r="A142" s="202"/>
      <c r="B142" s="251"/>
      <c r="C142" s="203"/>
      <c r="D142" s="203"/>
      <c r="E142" s="202"/>
      <c r="F142" s="202"/>
      <c r="G142" s="226"/>
      <c r="H142" s="256"/>
      <c r="I142" s="256"/>
      <c r="J142" s="256"/>
      <c r="K142" s="217"/>
      <c r="L142" s="217"/>
      <c r="M142" s="217"/>
      <c r="N142" s="558"/>
    </row>
    <row r="143" spans="1:14" hidden="1">
      <c r="A143" s="202"/>
      <c r="B143" s="251"/>
      <c r="C143" s="203"/>
      <c r="D143" s="203"/>
      <c r="E143" s="202"/>
      <c r="F143" s="202"/>
      <c r="G143" s="226"/>
      <c r="H143" s="256">
        <v>82</v>
      </c>
      <c r="I143" s="256"/>
      <c r="J143" s="256">
        <f t="shared" si="25"/>
        <v>24.6</v>
      </c>
      <c r="K143" s="217"/>
      <c r="L143" s="217"/>
      <c r="M143" s="217"/>
      <c r="N143" s="558"/>
    </row>
    <row r="144" spans="1:14" hidden="1">
      <c r="A144" s="202"/>
      <c r="B144" s="251"/>
      <c r="C144" s="203"/>
      <c r="D144" s="203"/>
      <c r="E144" s="202"/>
      <c r="F144" s="202"/>
      <c r="G144" s="226"/>
      <c r="H144" s="256"/>
      <c r="I144" s="256"/>
      <c r="J144" s="256"/>
      <c r="K144" s="217"/>
      <c r="L144" s="217"/>
      <c r="M144" s="217"/>
      <c r="N144" s="558"/>
    </row>
    <row r="145" spans="1:15" hidden="1">
      <c r="A145" s="202"/>
      <c r="B145" s="251"/>
      <c r="C145" s="203"/>
      <c r="D145" s="203"/>
      <c r="E145" s="202"/>
      <c r="F145" s="202"/>
      <c r="G145" s="226"/>
      <c r="H145" s="256"/>
      <c r="I145" s="256"/>
      <c r="J145" s="256"/>
      <c r="K145" s="217"/>
      <c r="L145" s="217"/>
      <c r="M145" s="217"/>
      <c r="N145" s="558"/>
    </row>
    <row r="146" spans="1:15" hidden="1">
      <c r="A146" s="202"/>
      <c r="B146" s="251"/>
      <c r="C146" s="203"/>
      <c r="D146" s="203"/>
      <c r="E146" s="202"/>
      <c r="F146" s="202"/>
      <c r="G146" s="226"/>
      <c r="H146" s="256"/>
      <c r="I146" s="256"/>
      <c r="J146" s="256"/>
      <c r="K146" s="217"/>
      <c r="L146" s="217"/>
      <c r="M146" s="217"/>
      <c r="N146" s="558"/>
    </row>
    <row r="147" spans="1:15" hidden="1">
      <c r="A147" s="202"/>
      <c r="B147" s="251"/>
      <c r="C147" s="203"/>
      <c r="D147" s="203"/>
      <c r="E147" s="202"/>
      <c r="F147" s="202"/>
      <c r="G147" s="226"/>
      <c r="H147" s="256"/>
      <c r="I147" s="256"/>
      <c r="J147" s="256"/>
      <c r="K147" s="217"/>
      <c r="L147" s="217"/>
      <c r="M147" s="217"/>
      <c r="N147" s="558"/>
    </row>
    <row r="148" spans="1:15" hidden="1">
      <c r="A148" s="202"/>
      <c r="B148" s="251"/>
      <c r="C148" s="203"/>
      <c r="D148" s="203"/>
      <c r="E148" s="202"/>
      <c r="F148" s="202"/>
      <c r="G148" s="226"/>
      <c r="H148" s="256"/>
      <c r="I148" s="256"/>
      <c r="J148" s="256"/>
      <c r="K148" s="217"/>
      <c r="L148" s="217"/>
      <c r="M148" s="217"/>
      <c r="N148" s="558"/>
    </row>
    <row r="149" spans="1:15" hidden="1">
      <c r="A149" s="205"/>
      <c r="B149" s="228"/>
      <c r="C149" s="206"/>
      <c r="D149" s="206"/>
      <c r="E149" s="205"/>
      <c r="F149" s="205"/>
      <c r="G149" s="229"/>
      <c r="H149" s="257">
        <v>88</v>
      </c>
      <c r="I149" s="257"/>
      <c r="J149" s="256">
        <f t="shared" si="25"/>
        <v>26.4</v>
      </c>
      <c r="K149" s="224"/>
      <c r="L149" s="224"/>
      <c r="M149" s="224"/>
      <c r="N149" s="558"/>
    </row>
    <row r="150" spans="1:15">
      <c r="A150" s="208"/>
      <c r="B150" s="209"/>
      <c r="C150" s="207"/>
      <c r="D150" s="207"/>
      <c r="E150" s="208"/>
      <c r="F150" s="210">
        <f>SUM(F136:F138)/3</f>
        <v>56</v>
      </c>
      <c r="G150" s="253">
        <f>AVERAGE(G136:G138)</f>
        <v>71.400000000000006</v>
      </c>
      <c r="H150" s="236"/>
      <c r="I150" s="220">
        <f>AVERAGE(I136:I138)</f>
        <v>56.7</v>
      </c>
      <c r="J150" s="220">
        <f>AVERAGE(J137:J149)</f>
        <v>25.3</v>
      </c>
      <c r="K150" s="254">
        <f>(I150+J150)*15/100</f>
        <v>12.3</v>
      </c>
      <c r="L150" s="225">
        <f>SUM(G150,K150)</f>
        <v>83.7</v>
      </c>
      <c r="M150" s="298">
        <v>8000</v>
      </c>
      <c r="N150" s="558" t="s">
        <v>532</v>
      </c>
    </row>
    <row r="151" spans="1:15" s="460" customFormat="1" ht="21">
      <c r="L151" s="461" t="s">
        <v>98</v>
      </c>
      <c r="M151" s="462">
        <f>SUM(M4:M150)</f>
        <v>46000</v>
      </c>
      <c r="N151" s="560"/>
    </row>
    <row r="152" spans="1:15" ht="5.25" customHeight="1"/>
    <row r="153" spans="1:15" ht="42">
      <c r="A153" s="193" t="s">
        <v>487</v>
      </c>
      <c r="B153" s="589" t="s">
        <v>488</v>
      </c>
      <c r="C153" s="266" t="s">
        <v>470</v>
      </c>
      <c r="D153" s="266" t="s">
        <v>386</v>
      </c>
      <c r="E153" s="266"/>
      <c r="F153" s="590">
        <v>73</v>
      </c>
      <c r="G153" s="591">
        <f>F153*85/100</f>
        <v>62.05</v>
      </c>
      <c r="H153" s="266"/>
      <c r="I153" s="266"/>
      <c r="J153" s="266"/>
      <c r="K153" s="266"/>
      <c r="L153" s="592"/>
      <c r="M153" s="266" t="s">
        <v>534</v>
      </c>
      <c r="N153" s="586" t="s">
        <v>532</v>
      </c>
      <c r="O153" s="583"/>
    </row>
    <row r="154" spans="1:15" ht="72" customHeight="1">
      <c r="A154" s="584" t="s">
        <v>489</v>
      </c>
      <c r="B154" s="587" t="s">
        <v>535</v>
      </c>
      <c r="C154" s="587" t="s">
        <v>490</v>
      </c>
      <c r="D154" s="587" t="s">
        <v>127</v>
      </c>
      <c r="E154" s="593"/>
      <c r="F154" s="593"/>
      <c r="G154" s="594">
        <v>75</v>
      </c>
      <c r="H154" s="595">
        <f>G154*85/100</f>
        <v>63.75</v>
      </c>
      <c r="I154" s="593"/>
      <c r="J154" s="593"/>
      <c r="K154" s="593"/>
      <c r="L154" s="593"/>
      <c r="M154" s="588" t="s">
        <v>534</v>
      </c>
      <c r="N154" s="585" t="s">
        <v>533</v>
      </c>
      <c r="O154" s="564"/>
    </row>
  </sheetData>
  <mergeCells count="11">
    <mergeCell ref="A1:N1"/>
    <mergeCell ref="F2:G2"/>
    <mergeCell ref="H2:K2"/>
    <mergeCell ref="B136:B137"/>
    <mergeCell ref="B4:B5"/>
    <mergeCell ref="B34:B35"/>
    <mergeCell ref="B95:B96"/>
    <mergeCell ref="B19:B20"/>
    <mergeCell ref="B64:B65"/>
    <mergeCell ref="B79:B80"/>
    <mergeCell ref="B49:B50"/>
  </mergeCells>
  <printOptions horizontalCentered="1"/>
  <pageMargins left="0.35433070866141736" right="0.19685039370078741" top="0.35433070866141736" bottom="0.35433070866141736" header="0.31496062992125984" footer="0.31496062992125984"/>
  <pageSetup paperSize="9" orientation="landscape" r:id="rId1"/>
  <rowBreaks count="2" manualBreakCount="2">
    <brk id="63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โครงการพัฒนางานปี 48-51</vt:lpstr>
      <vt:lpstr>โครงการพัฒนางานปี 52-56</vt:lpstr>
      <vt:lpstr>โครงการพัฒนางานปี 57-58</vt:lpstr>
      <vt:lpstr>'โครงการพัฒนางานปี 48-51'!Print_Area</vt:lpstr>
      <vt:lpstr>'โครงการพัฒนางานปี 52-56'!Print_Area</vt:lpstr>
      <vt:lpstr>'โครงการพัฒนางานปี 57-58'!Print_Area</vt:lpstr>
      <vt:lpstr>'โครงการพัฒนางานปี 48-51'!Print_Titles</vt:lpstr>
      <vt:lpstr>'โครงการพัฒนางานปี 52-56'!Print_Titles</vt:lpstr>
      <vt:lpstr>'โครงการพัฒนางานปี 57-58'!Print_Titles</vt:lpstr>
    </vt:vector>
  </TitlesOfParts>
  <Company>Engineer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Mr.KKD</cp:lastModifiedBy>
  <cp:lastPrinted>2016-02-18T09:23:10Z</cp:lastPrinted>
  <dcterms:created xsi:type="dcterms:W3CDTF">2010-03-04T21:55:12Z</dcterms:created>
  <dcterms:modified xsi:type="dcterms:W3CDTF">2016-02-18T09:23:48Z</dcterms:modified>
</cp:coreProperties>
</file>